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24000" windowHeight="9615"/>
  </bookViews>
  <sheets>
    <sheet name="Sayfa1" sheetId="1" r:id="rId1"/>
  </sheets>
  <definedNames>
    <definedName name="_xlnm._FilterDatabase" localSheetId="0" hidden="1">Sayfa1!$A$1:$S$136</definedName>
  </definedNames>
  <calcPr calcId="162913"/>
</workbook>
</file>

<file path=xl/calcChain.xml><?xml version="1.0" encoding="utf-8"?>
<calcChain xmlns="http://schemas.openxmlformats.org/spreadsheetml/2006/main">
  <c r="J24" i="1" l="1"/>
  <c r="K24" i="1" s="1"/>
  <c r="J16" i="1" l="1"/>
  <c r="J21" i="1" l="1"/>
  <c r="J20" i="1"/>
  <c r="J18" i="1"/>
  <c r="J17" i="1"/>
  <c r="J15" i="1"/>
  <c r="S78" i="1" l="1"/>
  <c r="K87" i="1" l="1"/>
  <c r="M87" i="1" s="1"/>
  <c r="L87" i="1" l="1"/>
  <c r="S88" i="1"/>
  <c r="S95" i="1" l="1"/>
  <c r="S10" i="1" l="1"/>
  <c r="S104" i="1" l="1"/>
  <c r="J22" i="1" l="1"/>
  <c r="J110" i="1"/>
  <c r="J129" i="1" l="1"/>
  <c r="J86" i="1"/>
  <c r="J100" i="1" l="1"/>
  <c r="J120" i="1" l="1"/>
  <c r="K120" i="1" s="1"/>
  <c r="J115" i="1"/>
  <c r="K115" i="1" s="1"/>
  <c r="P115" i="1" s="1"/>
  <c r="J104" i="1"/>
  <c r="K104" i="1" s="1"/>
  <c r="J101" i="1"/>
  <c r="K101" i="1" s="1"/>
  <c r="Q115" i="1" l="1"/>
  <c r="M101" i="1"/>
  <c r="Q101" i="1"/>
  <c r="L101" i="1"/>
  <c r="P101" i="1"/>
  <c r="O101" i="1"/>
  <c r="N101" i="1"/>
  <c r="R101" i="1"/>
  <c r="R115" i="1"/>
  <c r="M115" i="1"/>
  <c r="L115" i="1"/>
  <c r="N115" i="1"/>
  <c r="O115" i="1"/>
  <c r="J9" i="1"/>
  <c r="K9" i="1" s="1"/>
  <c r="S101" i="1" l="1"/>
  <c r="S115" i="1"/>
  <c r="M9" i="1"/>
  <c r="L9" i="1"/>
  <c r="P9" i="1"/>
  <c r="O9" i="1"/>
  <c r="R9" i="1"/>
  <c r="Q9" i="1"/>
  <c r="N9" i="1"/>
  <c r="J126" i="1"/>
  <c r="K126" i="1" s="1"/>
  <c r="L126" i="1" s="1"/>
  <c r="S126" i="1" s="1"/>
  <c r="J124" i="1"/>
  <c r="K124" i="1" s="1"/>
  <c r="L124" i="1" s="1"/>
  <c r="S124" i="1" s="1"/>
  <c r="J118" i="1"/>
  <c r="K118" i="1" s="1"/>
  <c r="J116" i="1"/>
  <c r="K116" i="1" s="1"/>
  <c r="J109" i="1"/>
  <c r="K109" i="1" s="1"/>
  <c r="L109" i="1" s="1"/>
  <c r="S109" i="1" s="1"/>
  <c r="J108" i="1"/>
  <c r="R108" i="1" s="1"/>
  <c r="J107" i="1"/>
  <c r="K107" i="1" s="1"/>
  <c r="J106" i="1"/>
  <c r="J105" i="1"/>
  <c r="K105" i="1" s="1"/>
  <c r="J102" i="1"/>
  <c r="K102" i="1" s="1"/>
  <c r="R102" i="1" s="1"/>
  <c r="J99" i="1"/>
  <c r="K99" i="1" s="1"/>
  <c r="J98" i="1"/>
  <c r="K98" i="1" s="1"/>
  <c r="J97" i="1"/>
  <c r="K97" i="1" s="1"/>
  <c r="L97" i="1" s="1"/>
  <c r="S97" i="1" s="1"/>
  <c r="J94" i="1"/>
  <c r="K94" i="1" s="1"/>
  <c r="O94" i="1" s="1"/>
  <c r="J92" i="1"/>
  <c r="K92" i="1" s="1"/>
  <c r="J91" i="1"/>
  <c r="K91" i="1" s="1"/>
  <c r="J90" i="1"/>
  <c r="K90" i="1" s="1"/>
  <c r="J89" i="1"/>
  <c r="K89" i="1" s="1"/>
  <c r="L89" i="1" s="1"/>
  <c r="S89" i="1" s="1"/>
  <c r="J88" i="1"/>
  <c r="K88" i="1" s="1"/>
  <c r="J87" i="1"/>
  <c r="J82" i="1"/>
  <c r="K82" i="1" s="1"/>
  <c r="L82" i="1" s="1"/>
  <c r="S82" i="1" s="1"/>
  <c r="J78" i="1"/>
  <c r="K78" i="1" s="1"/>
  <c r="J74" i="1"/>
  <c r="K74" i="1" s="1"/>
  <c r="J72" i="1"/>
  <c r="K72" i="1" s="1"/>
  <c r="J70" i="1"/>
  <c r="K70" i="1" s="1"/>
  <c r="R70" i="1" s="1"/>
  <c r="J69" i="1"/>
  <c r="K69" i="1" s="1"/>
  <c r="M69" i="1" s="1"/>
  <c r="S69" i="1" s="1"/>
  <c r="J68" i="1"/>
  <c r="K68" i="1" s="1"/>
  <c r="J67" i="1"/>
  <c r="K67" i="1" s="1"/>
  <c r="J66" i="1"/>
  <c r="K66" i="1" s="1"/>
  <c r="J65" i="1"/>
  <c r="K65" i="1" s="1"/>
  <c r="O65" i="1" s="1"/>
  <c r="J62" i="1"/>
  <c r="J59" i="1"/>
  <c r="K59" i="1" s="1"/>
  <c r="J58" i="1"/>
  <c r="K58" i="1" s="1"/>
  <c r="J55" i="1"/>
  <c r="O55" i="1" s="1"/>
  <c r="J54" i="1"/>
  <c r="K54" i="1" s="1"/>
  <c r="L54" i="1" s="1"/>
  <c r="S54" i="1" s="1"/>
  <c r="J53" i="1"/>
  <c r="K53" i="1" s="1"/>
  <c r="J52" i="1"/>
  <c r="K52" i="1" s="1"/>
  <c r="L52" i="1" s="1"/>
  <c r="S52" i="1" s="1"/>
  <c r="J50" i="1"/>
  <c r="K50" i="1" s="1"/>
  <c r="O50" i="1" s="1"/>
  <c r="J49" i="1"/>
  <c r="K49" i="1" s="1"/>
  <c r="J48" i="1"/>
  <c r="K48" i="1" s="1"/>
  <c r="L48" i="1" s="1"/>
  <c r="S48" i="1" s="1"/>
  <c r="J47" i="1"/>
  <c r="K47" i="1" s="1"/>
  <c r="J46" i="1"/>
  <c r="K46" i="1" s="1"/>
  <c r="R46" i="1" s="1"/>
  <c r="J45" i="1"/>
  <c r="K45" i="1" s="1"/>
  <c r="L45" i="1" s="1"/>
  <c r="S45" i="1" s="1"/>
  <c r="J44" i="1"/>
  <c r="K44" i="1" s="1"/>
  <c r="L44" i="1" s="1"/>
  <c r="S44" i="1" s="1"/>
  <c r="J131" i="1"/>
  <c r="K131" i="1" s="1"/>
  <c r="R131" i="1" s="1"/>
  <c r="J85" i="1"/>
  <c r="K85" i="1" s="1"/>
  <c r="M85" i="1" s="1"/>
  <c r="J84" i="1"/>
  <c r="K84" i="1" s="1"/>
  <c r="J81" i="1"/>
  <c r="K81" i="1" s="1"/>
  <c r="K100" i="1"/>
  <c r="L100" i="1" s="1"/>
  <c r="S100" i="1" s="1"/>
  <c r="J80" i="1"/>
  <c r="K80" i="1" s="1"/>
  <c r="J77" i="1"/>
  <c r="K77" i="1" s="1"/>
  <c r="J73" i="1"/>
  <c r="K73" i="1" s="1"/>
  <c r="J56" i="1"/>
  <c r="K56" i="1" s="1"/>
  <c r="J31" i="1"/>
  <c r="K31" i="1" s="1"/>
  <c r="J4" i="1"/>
  <c r="K4" i="1" s="1"/>
  <c r="L4" i="1" s="1"/>
  <c r="J6" i="1"/>
  <c r="K6" i="1" s="1"/>
  <c r="J134" i="1"/>
  <c r="K134" i="1" s="1"/>
  <c r="K129" i="1"/>
  <c r="J2" i="1"/>
  <c r="K2" i="1" s="1"/>
  <c r="J63" i="1"/>
  <c r="K63" i="1" s="1"/>
  <c r="J43" i="1"/>
  <c r="K43" i="1" s="1"/>
  <c r="J42" i="1"/>
  <c r="K42" i="1" s="1"/>
  <c r="J41" i="1"/>
  <c r="K41" i="1" s="1"/>
  <c r="J40" i="1"/>
  <c r="J38" i="1"/>
  <c r="K38" i="1" s="1"/>
  <c r="J39" i="1"/>
  <c r="K39" i="1" s="1"/>
  <c r="J133" i="1"/>
  <c r="K133" i="1" s="1"/>
  <c r="J13" i="1"/>
  <c r="K13" i="1" s="1"/>
  <c r="J75" i="1"/>
  <c r="K75" i="1" s="1"/>
  <c r="R75" i="1" s="1"/>
  <c r="J32" i="1"/>
  <c r="K32" i="1" s="1"/>
  <c r="K86" i="1"/>
  <c r="J12" i="1"/>
  <c r="K12" i="1" s="1"/>
  <c r="J11" i="1"/>
  <c r="K11" i="1" s="1"/>
  <c r="J125" i="1"/>
  <c r="K125" i="1" s="1"/>
  <c r="J119" i="1"/>
  <c r="K119" i="1" s="1"/>
  <c r="J36" i="1"/>
  <c r="K36" i="1" s="1"/>
  <c r="J14" i="1"/>
  <c r="K14" i="1" s="1"/>
  <c r="J10" i="1"/>
  <c r="K10" i="1" s="1"/>
  <c r="J30" i="1"/>
  <c r="K30" i="1" s="1"/>
  <c r="J27" i="1"/>
  <c r="K27" i="1" s="1"/>
  <c r="J26" i="1"/>
  <c r="K26" i="1" s="1"/>
  <c r="J25" i="1"/>
  <c r="K25" i="1" s="1"/>
  <c r="K21" i="1"/>
  <c r="K20" i="1"/>
  <c r="M20" i="1" s="1"/>
  <c r="J19" i="1"/>
  <c r="K19" i="1" s="1"/>
  <c r="K18" i="1"/>
  <c r="K17" i="1"/>
  <c r="K16" i="1"/>
  <c r="K15" i="1"/>
  <c r="J96" i="1"/>
  <c r="K96" i="1" s="1"/>
  <c r="N96" i="1" s="1"/>
  <c r="J61" i="1"/>
  <c r="K61" i="1" s="1"/>
  <c r="L61" i="1" s="1"/>
  <c r="J95" i="1"/>
  <c r="K95" i="1" s="1"/>
  <c r="J76" i="1"/>
  <c r="K76" i="1" s="1"/>
  <c r="L76" i="1" s="1"/>
  <c r="J64" i="1"/>
  <c r="K64" i="1" s="1"/>
  <c r="J57" i="1"/>
  <c r="K57" i="1" s="1"/>
  <c r="J51" i="1"/>
  <c r="K51" i="1" s="1"/>
  <c r="M51" i="1" s="1"/>
  <c r="S51" i="1" s="1"/>
  <c r="J113" i="1"/>
  <c r="K113" i="1" s="1"/>
  <c r="Q113" i="1" s="1"/>
  <c r="J112" i="1"/>
  <c r="K112" i="1" s="1"/>
  <c r="Q112" i="1" s="1"/>
  <c r="K110" i="1"/>
  <c r="J37" i="1"/>
  <c r="K37" i="1" s="1"/>
  <c r="J23" i="1"/>
  <c r="K23" i="1" s="1"/>
  <c r="K22" i="1"/>
  <c r="L116" i="1" l="1"/>
  <c r="S116" i="1" s="1"/>
  <c r="S9" i="1"/>
  <c r="N46" i="1"/>
  <c r="R50" i="1"/>
  <c r="O46" i="1"/>
  <c r="Q50" i="1"/>
  <c r="P99" i="1"/>
  <c r="Q99" i="1"/>
  <c r="R55" i="1"/>
  <c r="P50" i="1"/>
  <c r="R65" i="1"/>
  <c r="R47" i="1"/>
  <c r="N47" i="1"/>
  <c r="M47" i="1"/>
  <c r="L47" i="1"/>
  <c r="P47" i="1"/>
  <c r="Q47" i="1"/>
  <c r="O47" i="1"/>
  <c r="R66" i="1"/>
  <c r="L66" i="1"/>
  <c r="Q66" i="1"/>
  <c r="P66" i="1"/>
  <c r="O66" i="1"/>
  <c r="M66" i="1"/>
  <c r="R90" i="1"/>
  <c r="L90" i="1"/>
  <c r="M90" i="1"/>
  <c r="P90" i="1"/>
  <c r="O90" i="1"/>
  <c r="Q90" i="1"/>
  <c r="L68" i="1"/>
  <c r="Q68" i="1"/>
  <c r="P68" i="1"/>
  <c r="Q62" i="1"/>
  <c r="P62" i="1"/>
  <c r="L62" i="1"/>
  <c r="L107" i="1"/>
  <c r="L92" i="1"/>
  <c r="P92" i="1"/>
  <c r="Q92" i="1"/>
  <c r="R58" i="1"/>
  <c r="Q58" i="1"/>
  <c r="P58" i="1"/>
  <c r="O58" i="1"/>
  <c r="M58" i="1"/>
  <c r="L58" i="1"/>
  <c r="Q118" i="1"/>
  <c r="P118" i="1"/>
  <c r="L118" i="1"/>
  <c r="R105" i="1"/>
  <c r="O105" i="1"/>
  <c r="M105" i="1"/>
  <c r="L105" i="1"/>
  <c r="Q105" i="1"/>
  <c r="P105" i="1"/>
  <c r="M70" i="1"/>
  <c r="O70" i="1"/>
  <c r="R94" i="1"/>
  <c r="P70" i="1"/>
  <c r="Q70" i="1"/>
  <c r="N50" i="1"/>
  <c r="N55" i="1"/>
  <c r="L99" i="1"/>
  <c r="L70" i="1"/>
  <c r="Q59" i="1"/>
  <c r="P59" i="1"/>
  <c r="O59" i="1"/>
  <c r="L59" i="1"/>
  <c r="R59" i="1"/>
  <c r="N59" i="1"/>
  <c r="M59" i="1"/>
  <c r="Q106" i="1"/>
  <c r="P106" i="1"/>
  <c r="O106" i="1"/>
  <c r="L106" i="1"/>
  <c r="R106" i="1"/>
  <c r="N106" i="1"/>
  <c r="M106" i="1"/>
  <c r="Q53" i="1"/>
  <c r="P53" i="1"/>
  <c r="O53" i="1"/>
  <c r="L53" i="1"/>
  <c r="N53" i="1"/>
  <c r="R53" i="1"/>
  <c r="M53" i="1"/>
  <c r="Q98" i="1"/>
  <c r="P98" i="1"/>
  <c r="O98" i="1"/>
  <c r="L98" i="1"/>
  <c r="R98" i="1"/>
  <c r="N98" i="1"/>
  <c r="M98" i="1"/>
  <c r="O49" i="1"/>
  <c r="N49" i="1"/>
  <c r="M49" i="1"/>
  <c r="R49" i="1"/>
  <c r="Q49" i="1"/>
  <c r="P49" i="1"/>
  <c r="L49" i="1"/>
  <c r="Q91" i="1"/>
  <c r="P91" i="1"/>
  <c r="O91" i="1"/>
  <c r="L91" i="1"/>
  <c r="R91" i="1"/>
  <c r="N91" i="1"/>
  <c r="M91" i="1"/>
  <c r="Q87" i="1"/>
  <c r="P87" i="1"/>
  <c r="O87" i="1"/>
  <c r="R87" i="1"/>
  <c r="N87" i="1"/>
  <c r="Q72" i="1"/>
  <c r="P72" i="1"/>
  <c r="O72" i="1"/>
  <c r="L72" i="1"/>
  <c r="R72" i="1"/>
  <c r="N72" i="1"/>
  <c r="M72" i="1"/>
  <c r="M55" i="1"/>
  <c r="L55" i="1"/>
  <c r="M102" i="1"/>
  <c r="L102" i="1"/>
  <c r="P102" i="1"/>
  <c r="M108" i="1"/>
  <c r="L108" i="1"/>
  <c r="P108" i="1"/>
  <c r="N65" i="1"/>
  <c r="N102" i="1"/>
  <c r="N108" i="1"/>
  <c r="P46" i="1"/>
  <c r="P55" i="1"/>
  <c r="O102" i="1"/>
  <c r="O108" i="1"/>
  <c r="M65" i="1"/>
  <c r="L65" i="1"/>
  <c r="P65" i="1"/>
  <c r="M94" i="1"/>
  <c r="L94" i="1"/>
  <c r="P94" i="1"/>
  <c r="N94" i="1"/>
  <c r="Q46" i="1"/>
  <c r="M50" i="1"/>
  <c r="L50" i="1"/>
  <c r="Q55" i="1"/>
  <c r="O62" i="1"/>
  <c r="N62" i="1"/>
  <c r="M62" i="1"/>
  <c r="R62" i="1"/>
  <c r="Q65" i="1"/>
  <c r="O68" i="1"/>
  <c r="N68" i="1"/>
  <c r="M68" i="1"/>
  <c r="R68" i="1"/>
  <c r="O92" i="1"/>
  <c r="N92" i="1"/>
  <c r="M92" i="1"/>
  <c r="R92" i="1"/>
  <c r="Q94" i="1"/>
  <c r="O99" i="1"/>
  <c r="N99" i="1"/>
  <c r="M99" i="1"/>
  <c r="R99" i="1"/>
  <c r="Q102" i="1"/>
  <c r="Q108" i="1"/>
  <c r="O118" i="1"/>
  <c r="N118" i="1"/>
  <c r="M118" i="1"/>
  <c r="R118" i="1"/>
  <c r="N58" i="1"/>
  <c r="N66" i="1"/>
  <c r="N70" i="1"/>
  <c r="N90" i="1"/>
  <c r="N105" i="1"/>
  <c r="L131" i="1"/>
  <c r="M131" i="1"/>
  <c r="N131" i="1"/>
  <c r="O131" i="1"/>
  <c r="P131" i="1"/>
  <c r="Q131" i="1"/>
  <c r="M4" i="1"/>
  <c r="O4" i="1"/>
  <c r="R4" i="1"/>
  <c r="Q4" i="1"/>
  <c r="P4" i="1"/>
  <c r="N4" i="1"/>
  <c r="N85" i="1"/>
  <c r="O85" i="1"/>
  <c r="P85" i="1"/>
  <c r="M77" i="1"/>
  <c r="P77" i="1"/>
  <c r="O77" i="1"/>
  <c r="N77" i="1"/>
  <c r="O73" i="1"/>
  <c r="N73" i="1"/>
  <c r="M73" i="1"/>
  <c r="R73" i="1"/>
  <c r="Q73" i="1"/>
  <c r="P73" i="1"/>
  <c r="L73" i="1"/>
  <c r="N80" i="1"/>
  <c r="R80" i="1"/>
  <c r="Q80" i="1"/>
  <c r="M80" i="1"/>
  <c r="L80" i="1"/>
  <c r="P80" i="1"/>
  <c r="O80" i="1"/>
  <c r="Q81" i="1"/>
  <c r="O81" i="1"/>
  <c r="P81" i="1"/>
  <c r="R81" i="1"/>
  <c r="N81" i="1"/>
  <c r="M81" i="1"/>
  <c r="L81" i="1"/>
  <c r="O84" i="1"/>
  <c r="M84" i="1"/>
  <c r="R84" i="1"/>
  <c r="N84" i="1"/>
  <c r="Q84" i="1"/>
  <c r="L84" i="1"/>
  <c r="P84" i="1"/>
  <c r="Q77" i="1"/>
  <c r="Q85" i="1"/>
  <c r="R77" i="1"/>
  <c r="R85" i="1"/>
  <c r="L77" i="1"/>
  <c r="L85" i="1"/>
  <c r="Q31" i="1"/>
  <c r="P31" i="1"/>
  <c r="O31" i="1"/>
  <c r="N31" i="1"/>
  <c r="M31" i="1"/>
  <c r="L31" i="1"/>
  <c r="R31" i="1"/>
  <c r="O56" i="1"/>
  <c r="N56" i="1"/>
  <c r="M56" i="1"/>
  <c r="L56" i="1"/>
  <c r="R56" i="1"/>
  <c r="Q56" i="1"/>
  <c r="P56" i="1"/>
  <c r="Q6" i="1"/>
  <c r="P6" i="1"/>
  <c r="R6" i="1"/>
  <c r="O6" i="1"/>
  <c r="M6" i="1"/>
  <c r="L6" i="1"/>
  <c r="N6" i="1"/>
  <c r="L2" i="1"/>
  <c r="M2" i="1"/>
  <c r="P2" i="1"/>
  <c r="N2" i="1"/>
  <c r="O2" i="1"/>
  <c r="Q2" i="1"/>
  <c r="R2" i="1"/>
  <c r="R134" i="1"/>
  <c r="O134" i="1"/>
  <c r="Q134" i="1"/>
  <c r="M134" i="1"/>
  <c r="L134" i="1"/>
  <c r="P134" i="1"/>
  <c r="N134" i="1"/>
  <c r="M129" i="1"/>
  <c r="L129" i="1"/>
  <c r="P129" i="1"/>
  <c r="O129" i="1"/>
  <c r="N129" i="1"/>
  <c r="Q129" i="1"/>
  <c r="R129" i="1"/>
  <c r="M63" i="1"/>
  <c r="R63" i="1"/>
  <c r="Q63" i="1"/>
  <c r="P63" i="1"/>
  <c r="O63" i="1"/>
  <c r="N63" i="1"/>
  <c r="L63" i="1"/>
  <c r="P38" i="1"/>
  <c r="O38" i="1"/>
  <c r="M38" i="1"/>
  <c r="N38" i="1"/>
  <c r="R38" i="1"/>
  <c r="L38" i="1"/>
  <c r="Q38" i="1"/>
  <c r="O43" i="1"/>
  <c r="N43" i="1"/>
  <c r="M43" i="1"/>
  <c r="L43" i="1"/>
  <c r="R43" i="1"/>
  <c r="Q43" i="1"/>
  <c r="P43" i="1"/>
  <c r="O39" i="1"/>
  <c r="N39" i="1"/>
  <c r="M39" i="1"/>
  <c r="L39" i="1"/>
  <c r="R39" i="1"/>
  <c r="Q39" i="1"/>
  <c r="P39" i="1"/>
  <c r="M40" i="1"/>
  <c r="L40" i="1"/>
  <c r="R40" i="1"/>
  <c r="Q40" i="1"/>
  <c r="P40" i="1"/>
  <c r="O40" i="1"/>
  <c r="N40" i="1"/>
  <c r="R41" i="1"/>
  <c r="Q41" i="1"/>
  <c r="P41" i="1"/>
  <c r="O41" i="1"/>
  <c r="N41" i="1"/>
  <c r="M41" i="1"/>
  <c r="L41" i="1"/>
  <c r="Q42" i="1"/>
  <c r="P42" i="1"/>
  <c r="O42" i="1"/>
  <c r="N42" i="1"/>
  <c r="M42" i="1"/>
  <c r="L42" i="1"/>
  <c r="R42" i="1"/>
  <c r="R13" i="1"/>
  <c r="Q13" i="1"/>
  <c r="P13" i="1"/>
  <c r="O13" i="1"/>
  <c r="N13" i="1"/>
  <c r="M13" i="1"/>
  <c r="L13" i="1"/>
  <c r="L32" i="1"/>
  <c r="Q32" i="1"/>
  <c r="O32" i="1"/>
  <c r="N32" i="1"/>
  <c r="R32" i="1"/>
  <c r="P32" i="1"/>
  <c r="M32" i="1"/>
  <c r="L75" i="1"/>
  <c r="M75" i="1"/>
  <c r="O75" i="1"/>
  <c r="P75" i="1"/>
  <c r="Q75" i="1"/>
  <c r="N75" i="1"/>
  <c r="R86" i="1"/>
  <c r="Q86" i="1"/>
  <c r="P86" i="1"/>
  <c r="O86" i="1"/>
  <c r="N86" i="1"/>
  <c r="M86" i="1"/>
  <c r="L86" i="1"/>
  <c r="O11" i="1"/>
  <c r="P11" i="1"/>
  <c r="L119" i="1"/>
  <c r="O119" i="1"/>
  <c r="N119" i="1"/>
  <c r="M119" i="1"/>
  <c r="P119" i="1"/>
  <c r="R12" i="1"/>
  <c r="Q12" i="1"/>
  <c r="P12" i="1"/>
  <c r="Q11" i="1"/>
  <c r="R11" i="1"/>
  <c r="L11" i="1"/>
  <c r="M11" i="1"/>
  <c r="N11" i="1"/>
  <c r="L12" i="1"/>
  <c r="M12" i="1"/>
  <c r="N12" i="1"/>
  <c r="O12" i="1"/>
  <c r="Q119" i="1"/>
  <c r="R119" i="1"/>
  <c r="N20" i="1"/>
  <c r="Q125" i="1"/>
  <c r="P125" i="1"/>
  <c r="R125" i="1"/>
  <c r="O125" i="1"/>
  <c r="N125" i="1"/>
  <c r="M125" i="1"/>
  <c r="L125" i="1"/>
  <c r="M14" i="1"/>
  <c r="R14" i="1"/>
  <c r="Q14" i="1"/>
  <c r="P14" i="1"/>
  <c r="O14" i="1"/>
  <c r="N14" i="1"/>
  <c r="L14" i="1"/>
  <c r="R36" i="1"/>
  <c r="O36" i="1"/>
  <c r="N36" i="1"/>
  <c r="M36" i="1"/>
  <c r="L36" i="1"/>
  <c r="Q36" i="1"/>
  <c r="P36" i="1"/>
  <c r="M15" i="1"/>
  <c r="L15" i="1"/>
  <c r="R15" i="1"/>
  <c r="Q15" i="1"/>
  <c r="O15" i="1"/>
  <c r="N15" i="1"/>
  <c r="P15" i="1"/>
  <c r="M76" i="1"/>
  <c r="O96" i="1"/>
  <c r="P18" i="1"/>
  <c r="O18" i="1"/>
  <c r="N18" i="1"/>
  <c r="M18" i="1"/>
  <c r="L18" i="1"/>
  <c r="N25" i="1"/>
  <c r="M25" i="1"/>
  <c r="L25" i="1"/>
  <c r="R25" i="1"/>
  <c r="Q25" i="1"/>
  <c r="L16" i="1"/>
  <c r="R16" i="1"/>
  <c r="Q16" i="1"/>
  <c r="P16" i="1"/>
  <c r="O16" i="1"/>
  <c r="Q18" i="1"/>
  <c r="O25" i="1"/>
  <c r="M16" i="1"/>
  <c r="R18" i="1"/>
  <c r="R21" i="1"/>
  <c r="Q21" i="1"/>
  <c r="P21" i="1"/>
  <c r="O21" i="1"/>
  <c r="N21" i="1"/>
  <c r="M21" i="1"/>
  <c r="P25" i="1"/>
  <c r="N30" i="1"/>
  <c r="M30" i="1"/>
  <c r="L30" i="1"/>
  <c r="R30" i="1"/>
  <c r="Q30" i="1"/>
  <c r="P30" i="1"/>
  <c r="N16" i="1"/>
  <c r="N19" i="1"/>
  <c r="M19" i="1"/>
  <c r="L19" i="1"/>
  <c r="R19" i="1"/>
  <c r="Q19" i="1"/>
  <c r="L21" i="1"/>
  <c r="L26" i="1"/>
  <c r="R26" i="1"/>
  <c r="Q26" i="1"/>
  <c r="P26" i="1"/>
  <c r="O26" i="1"/>
  <c r="N26" i="1"/>
  <c r="O30" i="1"/>
  <c r="O19" i="1"/>
  <c r="M26" i="1"/>
  <c r="R17" i="1"/>
  <c r="P17" i="1"/>
  <c r="P19" i="1"/>
  <c r="L17" i="1"/>
  <c r="L20" i="1"/>
  <c r="R20" i="1"/>
  <c r="Q20" i="1"/>
  <c r="P20" i="1"/>
  <c r="O20" i="1"/>
  <c r="R27" i="1"/>
  <c r="Q27" i="1"/>
  <c r="P27" i="1"/>
  <c r="O27" i="1"/>
  <c r="N27" i="1"/>
  <c r="M27" i="1"/>
  <c r="L27" i="1"/>
  <c r="Q57" i="1"/>
  <c r="P57" i="1"/>
  <c r="O57" i="1"/>
  <c r="N57" i="1"/>
  <c r="M57" i="1"/>
  <c r="L57" i="1"/>
  <c r="R57" i="1"/>
  <c r="N76" i="1"/>
  <c r="P96" i="1"/>
  <c r="M61" i="1"/>
  <c r="N64" i="1"/>
  <c r="O76" i="1"/>
  <c r="Q96" i="1"/>
  <c r="N61" i="1"/>
  <c r="O64" i="1"/>
  <c r="P76" i="1"/>
  <c r="R96" i="1"/>
  <c r="O61" i="1"/>
  <c r="P64" i="1"/>
  <c r="Q76" i="1"/>
  <c r="P61" i="1"/>
  <c r="Q64" i="1"/>
  <c r="R76" i="1"/>
  <c r="L96" i="1"/>
  <c r="Q61" i="1"/>
  <c r="R64" i="1"/>
  <c r="M96" i="1"/>
  <c r="R61" i="1"/>
  <c r="R113" i="1"/>
  <c r="Q22" i="1"/>
  <c r="P22" i="1"/>
  <c r="O22" i="1"/>
  <c r="N22" i="1"/>
  <c r="M22" i="1"/>
  <c r="R22" i="1"/>
  <c r="L22" i="1"/>
  <c r="Q23" i="1"/>
  <c r="P23" i="1"/>
  <c r="O23" i="1"/>
  <c r="N23" i="1"/>
  <c r="M23" i="1"/>
  <c r="L23" i="1"/>
  <c r="R23" i="1"/>
  <c r="Q37" i="1"/>
  <c r="P37" i="1"/>
  <c r="O37" i="1"/>
  <c r="N37" i="1"/>
  <c r="M37" i="1"/>
  <c r="R37" i="1"/>
  <c r="L37" i="1"/>
  <c r="Q110" i="1"/>
  <c r="P110" i="1"/>
  <c r="O110" i="1"/>
  <c r="N110" i="1"/>
  <c r="M110" i="1"/>
  <c r="L110" i="1"/>
  <c r="R110" i="1"/>
  <c r="R112" i="1"/>
  <c r="L112" i="1"/>
  <c r="L113" i="1"/>
  <c r="M112" i="1"/>
  <c r="M113" i="1"/>
  <c r="N112" i="1"/>
  <c r="N113" i="1"/>
  <c r="O112" i="1"/>
  <c r="O113" i="1"/>
  <c r="P112" i="1"/>
  <c r="P113" i="1"/>
  <c r="M107" i="1" l="1"/>
  <c r="S107" i="1" s="1"/>
  <c r="S46" i="1"/>
  <c r="S47" i="1"/>
  <c r="S94" i="1"/>
  <c r="S66" i="1"/>
  <c r="S68" i="1"/>
  <c r="S90" i="1"/>
  <c r="S58" i="1"/>
  <c r="S118" i="1"/>
  <c r="S99" i="1"/>
  <c r="S105" i="1"/>
  <c r="S92" i="1"/>
  <c r="S50" i="1"/>
  <c r="S70" i="1"/>
  <c r="S59" i="1"/>
  <c r="S65" i="1"/>
  <c r="S49" i="1"/>
  <c r="S98" i="1"/>
  <c r="S102" i="1"/>
  <c r="S53" i="1"/>
  <c r="S72" i="1"/>
  <c r="S87" i="1"/>
  <c r="S91" i="1"/>
  <c r="S131" i="1"/>
  <c r="S2" i="1"/>
  <c r="S4" i="1"/>
  <c r="S77" i="1"/>
  <c r="S73" i="1"/>
  <c r="S81" i="1"/>
  <c r="S80" i="1"/>
  <c r="S84" i="1"/>
  <c r="S85" i="1"/>
  <c r="S56" i="1"/>
  <c r="S31" i="1"/>
  <c r="S6" i="1"/>
  <c r="S63" i="1"/>
  <c r="S129" i="1"/>
  <c r="S134" i="1"/>
  <c r="S43" i="1"/>
  <c r="S38" i="1"/>
  <c r="S39" i="1"/>
  <c r="S42" i="1"/>
  <c r="S41" i="1"/>
  <c r="S86" i="1"/>
  <c r="S13" i="1"/>
  <c r="S75" i="1"/>
  <c r="S32" i="1"/>
  <c r="S12" i="1"/>
  <c r="S119" i="1"/>
  <c r="S11" i="1"/>
  <c r="S125" i="1"/>
  <c r="S14" i="1"/>
  <c r="S36" i="1"/>
  <c r="S76" i="1"/>
  <c r="S61" i="1"/>
  <c r="S64" i="1"/>
  <c r="S96" i="1"/>
  <c r="S15" i="1"/>
  <c r="S17" i="1"/>
  <c r="S30" i="1"/>
  <c r="S18" i="1"/>
  <c r="S19" i="1"/>
  <c r="S16" i="1"/>
  <c r="S27" i="1"/>
  <c r="S26" i="1"/>
  <c r="S25" i="1"/>
  <c r="S21" i="1"/>
  <c r="S20" i="1"/>
  <c r="S57" i="1"/>
  <c r="S113" i="1"/>
  <c r="S22" i="1"/>
  <c r="S112" i="1"/>
  <c r="S110" i="1"/>
  <c r="S37" i="1"/>
  <c r="S23" i="1"/>
</calcChain>
</file>

<file path=xl/sharedStrings.xml><?xml version="1.0" encoding="utf-8"?>
<sst xmlns="http://schemas.openxmlformats.org/spreadsheetml/2006/main" count="808" uniqueCount="198">
  <si>
    <t>Fakulte</t>
  </si>
  <si>
    <t>MECİT TUNA GÜNDÜZ</t>
  </si>
  <si>
    <t>MÜHENDİSLİK FAKÜLTESİ</t>
  </si>
  <si>
    <t>BORAN JAGUAR SEVİNDİK</t>
  </si>
  <si>
    <t>AHMET SAFA</t>
  </si>
  <si>
    <t>FEN-EDEBİYAT FAKÜLTESİ</t>
  </si>
  <si>
    <t>MUSA YILDIRIM</t>
  </si>
  <si>
    <t>MUSTAFA MEHEL</t>
  </si>
  <si>
    <t>SAĞLIK HİZMETLERİ MESLEK YÜKSEKOKULU</t>
  </si>
  <si>
    <t>EYLEM BATUR</t>
  </si>
  <si>
    <t>RABİA ARSLAN</t>
  </si>
  <si>
    <t>ÖZGÜR ÖZSOY</t>
  </si>
  <si>
    <t>SERVET KEÇİCİ</t>
  </si>
  <si>
    <t>BURCU NUR BAŞAK</t>
  </si>
  <si>
    <t>İŞLETME FAKÜLTESİ</t>
  </si>
  <si>
    <t>ÖZLEM AKSU</t>
  </si>
  <si>
    <t>İBRAHİM HAN</t>
  </si>
  <si>
    <t>RAMİS EMRE MOLLAOĞLU</t>
  </si>
  <si>
    <t>ZAFER KAP</t>
  </si>
  <si>
    <t>BURHANEDDİN DOĞAN</t>
  </si>
  <si>
    <t>TURGUT AKSOY</t>
  </si>
  <si>
    <t>YUSUF ZAFER GÜLERARSLAN</t>
  </si>
  <si>
    <t>YASİN GİRAY</t>
  </si>
  <si>
    <t>MAYIS NUR AYŞE HAKERİ</t>
  </si>
  <si>
    <t>EĞİTİM FAKÜLTESİ</t>
  </si>
  <si>
    <t>SİMGE TURAN</t>
  </si>
  <si>
    <t>GÜZEL SANATLAR FAKÜLTESİ</t>
  </si>
  <si>
    <t>SİNAN ÖZCAN</t>
  </si>
  <si>
    <t>EMRE YILMAZ</t>
  </si>
  <si>
    <t>MEHMET ŞAHİN</t>
  </si>
  <si>
    <t>YAKUP ÇEVİK</t>
  </si>
  <si>
    <t>İSMAİL KULA</t>
  </si>
  <si>
    <t>MUSTAFA GÖKÇE</t>
  </si>
  <si>
    <t>SELÇUK OLGUN</t>
  </si>
  <si>
    <t>MEHMET KÖROĞLU</t>
  </si>
  <si>
    <t>GONCA SONGÜL</t>
  </si>
  <si>
    <t>FATMA ÖNAY KOÇOĞLU BAKİOĞLU</t>
  </si>
  <si>
    <t>MUSTAFA ŞEKER</t>
  </si>
  <si>
    <t>AYŞEGÜL ESER</t>
  </si>
  <si>
    <t>BÜŞRA ÇOLAK</t>
  </si>
  <si>
    <t>CAN PERVANE</t>
  </si>
  <si>
    <t>DUYGU ŞAHİN</t>
  </si>
  <si>
    <t>SAKARYA MESLEK YÜKSEKOKULU</t>
  </si>
  <si>
    <t>SARE SÖNMEZ</t>
  </si>
  <si>
    <t>KÜBRA YILMAZ</t>
  </si>
  <si>
    <t>MERVE ŞAKIYAN</t>
  </si>
  <si>
    <t>OĞUZHAN ÇEVİK</t>
  </si>
  <si>
    <t>ABDULLAH TUĞBERK ÇETİNKAYA</t>
  </si>
  <si>
    <t>AKIN TÜRK</t>
  </si>
  <si>
    <t>CANSU KILIÇEL</t>
  </si>
  <si>
    <t>ABDURRAHMAN KARABULUT</t>
  </si>
  <si>
    <t>FATİH DEMİR</t>
  </si>
  <si>
    <t>DEVLET KONSERVATUVARI</t>
  </si>
  <si>
    <t>CEYLAN AKKULU</t>
  </si>
  <si>
    <t>GÜLLÜ BEYAZ</t>
  </si>
  <si>
    <t>SAMET TOPKARA</t>
  </si>
  <si>
    <t>MEHMET MÜCAHİT YILMAZ</t>
  </si>
  <si>
    <t>ÖMER YEŞİLIRMAK</t>
  </si>
  <si>
    <t>AKIN ENSAR GÜNAYDIN</t>
  </si>
  <si>
    <t>ENDER CAN BAYIR</t>
  </si>
  <si>
    <t>TEKNOLOJİ FAKÜLTESİ</t>
  </si>
  <si>
    <t>BURCU GÜNGÖR</t>
  </si>
  <si>
    <t>MUHAMMET ALİ İPEK</t>
  </si>
  <si>
    <t>ALP İSMAİL ÖZDEMİR</t>
  </si>
  <si>
    <t>METİN GÜRBÜZ</t>
  </si>
  <si>
    <t>SENCER ŞİMŞEK</t>
  </si>
  <si>
    <t>YILMAZ DİRİER</t>
  </si>
  <si>
    <t>SEHER KESKİNSOY</t>
  </si>
  <si>
    <t>ENES OCAK</t>
  </si>
  <si>
    <t>YUSUF İLHAN ÖZCAN</t>
  </si>
  <si>
    <t>HALİT SAMİ ÖZCAN</t>
  </si>
  <si>
    <t>ARİFCAN SARIHAN</t>
  </si>
  <si>
    <t>OZAN YILDIRIM</t>
  </si>
  <si>
    <t>ERMAN KÜTÜKÇÜ</t>
  </si>
  <si>
    <t>HÜSEYİN GÜNGÖR</t>
  </si>
  <si>
    <t>ÖZCAN AYDIN</t>
  </si>
  <si>
    <t>YUNUS YAMAN</t>
  </si>
  <si>
    <t>ALİ GÜZEL</t>
  </si>
  <si>
    <t>ALBERK YİĞİT</t>
  </si>
  <si>
    <t>CANAN TEMEL</t>
  </si>
  <si>
    <t>HÜSEYİN ÖZDEMİR</t>
  </si>
  <si>
    <t>AYŞE KÜLHAŞ AYAN</t>
  </si>
  <si>
    <t>SİNAN ÇOŞKUN</t>
  </si>
  <si>
    <t>UMUT KAZIM ÜÇER</t>
  </si>
  <si>
    <t>TANER ÖZTÜRK</t>
  </si>
  <si>
    <t>TAHİR NALDÖKEN</t>
  </si>
  <si>
    <t>MEHMET NİZAMETTİN SURER</t>
  </si>
  <si>
    <t>MEHMET DEMİREL</t>
  </si>
  <si>
    <t>AHMET AKMAN</t>
  </si>
  <si>
    <t>HATİCE NUR TOP</t>
  </si>
  <si>
    <t>ZAFER AYDIN</t>
  </si>
  <si>
    <t>ÖZLEM AKAR</t>
  </si>
  <si>
    <t>MEHMET CENGİZ TURANLI</t>
  </si>
  <si>
    <t>SELİM SALMAN BUĞDAY</t>
  </si>
  <si>
    <t>BURAK KILINÇ</t>
  </si>
  <si>
    <t>MUSTAFA ŞAHİN</t>
  </si>
  <si>
    <t>MEHMET KAYA</t>
  </si>
  <si>
    <t>FİLİZ KÖLEMEN</t>
  </si>
  <si>
    <t>SUNA ÖNAÇ</t>
  </si>
  <si>
    <t>ÖMER TAŞKIN</t>
  </si>
  <si>
    <t>RESMİYE KAYA</t>
  </si>
  <si>
    <t>ÖMER ÜCEL</t>
  </si>
  <si>
    <t>YAZGI COŞGUN</t>
  </si>
  <si>
    <t>CELAL KARACÜR</t>
  </si>
  <si>
    <t>OGÜN ÇAĞLAR</t>
  </si>
  <si>
    <t>SADETTİN İLHAN</t>
  </si>
  <si>
    <t>GÖKHAN AĞBAĞ</t>
  </si>
  <si>
    <t>İBRAHİM HALİL FİLİZTEKİN</t>
  </si>
  <si>
    <t>OĞUZHAN İNCE</t>
  </si>
  <si>
    <t>MUSTAFA FATİH YAŞAR</t>
  </si>
  <si>
    <t>SİNAN EMRE BARAN</t>
  </si>
  <si>
    <t>ELİF CANSU DÜZGÜN</t>
  </si>
  <si>
    <t>MİYASER DAĞ</t>
  </si>
  <si>
    <t>ALİ ÇEVİK</t>
  </si>
  <si>
    <t>TANER ESEN</t>
  </si>
  <si>
    <t>MEHMET MUSTAFA ATTAROĞLU</t>
  </si>
  <si>
    <t>MUSTAFA ERCAN</t>
  </si>
  <si>
    <t>MİKAİL BATU</t>
  </si>
  <si>
    <t>SAVAŞ KAPLAN</t>
  </si>
  <si>
    <t>EMİNE MAYDA İMAM</t>
  </si>
  <si>
    <t>HÜSEYİN GÖKHAN ÖZAY</t>
  </si>
  <si>
    <t>FATMA CANPOLAT</t>
  </si>
  <si>
    <t>ERAY FIRAT</t>
  </si>
  <si>
    <t>MEHMET ALİ YILDIZ</t>
  </si>
  <si>
    <t>CAFER TAYYAR SAR</t>
  </si>
  <si>
    <t>ŞAHİN BİNİCİ</t>
  </si>
  <si>
    <t>ERSİN BULUT</t>
  </si>
  <si>
    <t>MERT BAŞBUĞ</t>
  </si>
  <si>
    <t>NURAY AYDOĞDU</t>
  </si>
  <si>
    <t>DUYGU NUR KOT</t>
  </si>
  <si>
    <t>BÜŞRA NAROĞLU</t>
  </si>
  <si>
    <t>EMRE BOSLU</t>
  </si>
  <si>
    <t>HALİDE KAYMAZ</t>
  </si>
  <si>
    <t>İNANÇ FURKAN ÇAKIL</t>
  </si>
  <si>
    <t>YAKUP DURĞAY</t>
  </si>
  <si>
    <t>ENES SAİT TATLI</t>
  </si>
  <si>
    <t>CANBERK KASAL</t>
  </si>
  <si>
    <t>HÜSEYİN YAVUZ</t>
  </si>
  <si>
    <t>ŞENOL ALTUNBAŞ</t>
  </si>
  <si>
    <t>ADAPAZARI MESLEK YÜKSEKOKULU</t>
  </si>
  <si>
    <t>ABDULLAH KAHRAMAN</t>
  </si>
  <si>
    <t>LEVENT SOLAK</t>
  </si>
  <si>
    <t>İSMET MÜCAHİD CELEP</t>
  </si>
  <si>
    <t>HANDAN GÜLNİHAR</t>
  </si>
  <si>
    <t>ABUZER KANIK</t>
  </si>
  <si>
    <t>Kayıt tarihi</t>
  </si>
  <si>
    <t>Burs Durumu</t>
  </si>
  <si>
    <t>BİLG.VE BİL.BİLİM.FAK.</t>
  </si>
  <si>
    <t>ZİRVE ÜNİV.</t>
  </si>
  <si>
    <t>ÜCRETLİ</t>
  </si>
  <si>
    <t>FATİH ÜNİV.</t>
  </si>
  <si>
    <t>TURGUT ÖZAL ÜNİV.</t>
  </si>
  <si>
    <t>%50 BURSLU</t>
  </si>
  <si>
    <t>TAM BURSLU</t>
  </si>
  <si>
    <t>%25 BURSLU</t>
  </si>
  <si>
    <t>İZMİR ÜNİV.</t>
  </si>
  <si>
    <t>GEDİZ ÜNİV.</t>
  </si>
  <si>
    <t>BURSA ORHANGAZİ ÜNİV.</t>
  </si>
  <si>
    <t>SİYASAL BİLG.FAK.</t>
  </si>
  <si>
    <t>CANİK BAŞARI ÜNİV.</t>
  </si>
  <si>
    <t>SÜLEYMANŞAH ÜNİV.</t>
  </si>
  <si>
    <t>MEVLANA ÜNİV.</t>
  </si>
  <si>
    <t>ŞİFA ÜNİV.</t>
  </si>
  <si>
    <t>ARŞİV</t>
  </si>
  <si>
    <t>Toplam Ödeme</t>
  </si>
  <si>
    <t xml:space="preserve"> </t>
  </si>
  <si>
    <t>Adı Soyadı</t>
  </si>
  <si>
    <t>2016-2017 
Öğrenim Ücreti</t>
  </si>
  <si>
    <t>Ödenecek
 Toplam Ücret</t>
  </si>
  <si>
    <t>Burs
İndirimi</t>
  </si>
  <si>
    <t>4. Taksit 
(Son Ödeme
 20 Ocak 2017)</t>
  </si>
  <si>
    <t>5. Taksit
 (Son Ödeme 
20 Şubat 2017)</t>
  </si>
  <si>
    <t>6. Taksit
 (Son Ödeme
20 Mart 2017)</t>
  </si>
  <si>
    <t>7. Taksit
 (Son Ödeme
20 Nisan 2017)</t>
  </si>
  <si>
    <t>8. Taksit
 (Son Ödeme
20 Mayıs 2017)</t>
  </si>
  <si>
    <t>9. Taksit 
 (Son Ödeme
20 Haziran 2017)</t>
  </si>
  <si>
    <t>İlk 3 Ödeme
(Son Ödeme
 20 Aralık 2016</t>
  </si>
  <si>
    <t>PEŞİN ÖDEME</t>
  </si>
  <si>
    <t>Tam Bursluluk Sona Erme  Tarihi</t>
  </si>
  <si>
    <t>SONA ERDİ</t>
  </si>
  <si>
    <t>AKTS
 Kredisi</t>
  </si>
  <si>
    <t>Özel Öğrenci Olarak Okuduğu Okul</t>
  </si>
  <si>
    <t>YILDIRIM BEYAZIT ÜNV.</t>
  </si>
  <si>
    <t>EGE ÜNV.</t>
  </si>
  <si>
    <t>HARRAN ÜNİVERSİTESİ</t>
  </si>
  <si>
    <t>MARMARA ÜNV.</t>
  </si>
  <si>
    <t>İSTANBUL ÜNİVERSİTESİ</t>
  </si>
  <si>
    <t>ULUDAĞ ÜNV.</t>
  </si>
  <si>
    <t>DOKUZ EYLÜL ÜNV.</t>
  </si>
  <si>
    <t>ONDOKUZ MAYIS ÜNV.</t>
  </si>
  <si>
    <t>YILDIZ TEKNİK ÜNV.</t>
  </si>
  <si>
    <t>BURSA TEKNİK ÜNV.</t>
  </si>
  <si>
    <t>HASAN KALYONCU ÜNV.</t>
  </si>
  <si>
    <t>9+17</t>
  </si>
  <si>
    <t>Kapanan okul</t>
  </si>
  <si>
    <t>15+5</t>
  </si>
  <si>
    <t>21+2</t>
  </si>
  <si>
    <t>2+4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</si>
</sst>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2" x14ac:knownFonts="1">
    <font>
      <sz val="11"/>
      <name val="Calibri"/>
    </font>
    <font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NumberFormat="1" applyFont="1"/>
    <xf numFmtId="0" fontId="0" fillId="0" borderId="1" xfId="0" applyNumberFormat="1" applyFont="1" applyFill="1" applyBorder="1"/>
    <xf numFmtId="14" fontId="1" fillId="0" borderId="1" xfId="0" applyNumberFormat="1" applyFont="1" applyFill="1" applyBorder="1"/>
    <xf numFmtId="4" fontId="0" fillId="0" borderId="1" xfId="0" applyNumberFormat="1" applyFont="1" applyFill="1" applyBorder="1"/>
    <xf numFmtId="4" fontId="1" fillId="0" borderId="1" xfId="0" applyNumberFormat="1" applyFont="1" applyFill="1" applyBorder="1"/>
    <xf numFmtId="4" fontId="0" fillId="0" borderId="0" xfId="0" applyNumberFormat="1" applyFont="1" applyFill="1"/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zoomScaleNormal="100" workbookViewId="0"/>
  </sheetViews>
  <sheetFormatPr defaultRowHeight="15" x14ac:dyDescent="0.25"/>
  <cols>
    <col min="1" max="1" width="32" style="22" bestFit="1" customWidth="1"/>
    <col min="2" max="2" width="38.85546875" style="22" customWidth="1"/>
    <col min="3" max="3" width="24" style="22" customWidth="1"/>
    <col min="4" max="4" width="10.42578125" style="23" customWidth="1"/>
    <col min="5" max="5" width="14.7109375" style="22" customWidth="1"/>
    <col min="6" max="6" width="13.5703125" style="23" customWidth="1"/>
    <col min="7" max="7" width="21.5703125" style="24" customWidth="1"/>
    <col min="8" max="8" width="12.140625" style="25" customWidth="1"/>
    <col min="9" max="9" width="14.28515625" style="5" customWidth="1"/>
    <col min="10" max="10" width="14.5703125" style="5" customWidth="1"/>
    <col min="11" max="11" width="17.85546875" style="5" customWidth="1"/>
    <col min="12" max="12" width="18" style="5" customWidth="1"/>
    <col min="13" max="13" width="18.28515625" style="5" customWidth="1"/>
    <col min="14" max="14" width="18.28515625" style="5" bestFit="1" customWidth="1"/>
    <col min="15" max="15" width="18.5703125" style="5" customWidth="1"/>
    <col min="16" max="16" width="19.42578125" style="5" customWidth="1"/>
    <col min="17" max="17" width="16.5703125" style="5" customWidth="1"/>
    <col min="18" max="18" width="21" style="5" customWidth="1"/>
    <col min="19" max="19" width="17" style="5" customWidth="1"/>
  </cols>
  <sheetData>
    <row r="1" spans="1:19" ht="71.25" customHeight="1" thickBot="1" x14ac:dyDescent="0.3">
      <c r="A1" s="7" t="s">
        <v>166</v>
      </c>
      <c r="B1" s="1" t="s">
        <v>0</v>
      </c>
      <c r="C1" s="1" t="s">
        <v>194</v>
      </c>
      <c r="D1" s="8" t="s">
        <v>145</v>
      </c>
      <c r="E1" s="1" t="s">
        <v>146</v>
      </c>
      <c r="F1" s="6" t="s">
        <v>178</v>
      </c>
      <c r="G1" s="9" t="s">
        <v>181</v>
      </c>
      <c r="H1" s="6" t="s">
        <v>180</v>
      </c>
      <c r="I1" s="6" t="s">
        <v>167</v>
      </c>
      <c r="J1" s="6" t="s">
        <v>169</v>
      </c>
      <c r="K1" s="6" t="s">
        <v>168</v>
      </c>
      <c r="L1" s="10" t="s">
        <v>176</v>
      </c>
      <c r="M1" s="6" t="s">
        <v>170</v>
      </c>
      <c r="N1" s="6" t="s">
        <v>171</v>
      </c>
      <c r="O1" s="6" t="s">
        <v>172</v>
      </c>
      <c r="P1" s="6" t="s">
        <v>173</v>
      </c>
      <c r="Q1" s="6" t="s">
        <v>174</v>
      </c>
      <c r="R1" s="6" t="s">
        <v>175</v>
      </c>
      <c r="S1" s="4" t="s">
        <v>164</v>
      </c>
    </row>
    <row r="2" spans="1:19" ht="15.75" thickBot="1" x14ac:dyDescent="0.3">
      <c r="A2" s="1" t="s">
        <v>4</v>
      </c>
      <c r="B2" s="1" t="s">
        <v>5</v>
      </c>
      <c r="C2" s="7" t="s">
        <v>160</v>
      </c>
      <c r="D2" s="11">
        <v>41523</v>
      </c>
      <c r="E2" s="1" t="s">
        <v>152</v>
      </c>
      <c r="F2" s="11">
        <v>42916</v>
      </c>
      <c r="G2" s="12" t="s">
        <v>186</v>
      </c>
      <c r="H2" s="1"/>
      <c r="I2" s="3">
        <v>25975.24</v>
      </c>
      <c r="J2" s="3">
        <f>I2*50/100</f>
        <v>12987.62</v>
      </c>
      <c r="K2" s="3">
        <f>I2-J2</f>
        <v>12987.62</v>
      </c>
      <c r="L2" s="3">
        <f>K2/9*3</f>
        <v>4329.2066666666669</v>
      </c>
      <c r="M2" s="3">
        <f>K2/9</f>
        <v>1443.068888888889</v>
      </c>
      <c r="N2" s="3">
        <f>K2/9</f>
        <v>1443.068888888889</v>
      </c>
      <c r="O2" s="3">
        <f>K2/9</f>
        <v>1443.068888888889</v>
      </c>
      <c r="P2" s="3">
        <f>K2/9</f>
        <v>1443.068888888889</v>
      </c>
      <c r="Q2" s="3">
        <f>K2/9</f>
        <v>1443.068888888889</v>
      </c>
      <c r="R2" s="3">
        <f>K2/9</f>
        <v>1443.068888888889</v>
      </c>
      <c r="S2" s="3">
        <f>L2+M2+N2+O2+P2+Q2+R2</f>
        <v>12987.62</v>
      </c>
    </row>
    <row r="3" spans="1:19" ht="15.75" thickBot="1" x14ac:dyDescent="0.3">
      <c r="A3" s="1" t="s">
        <v>7</v>
      </c>
      <c r="B3" s="1" t="s">
        <v>8</v>
      </c>
      <c r="C3" s="1" t="s">
        <v>150</v>
      </c>
      <c r="D3" s="11">
        <v>42223</v>
      </c>
      <c r="E3" s="1" t="s">
        <v>153</v>
      </c>
      <c r="F3" s="11">
        <v>42916</v>
      </c>
      <c r="G3" s="13"/>
      <c r="H3" s="14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 x14ac:dyDescent="0.3">
      <c r="A4" s="1" t="s">
        <v>9</v>
      </c>
      <c r="B4" s="1" t="s">
        <v>8</v>
      </c>
      <c r="C4" s="1" t="s">
        <v>151</v>
      </c>
      <c r="D4" s="11">
        <v>42222</v>
      </c>
      <c r="E4" s="1" t="s">
        <v>149</v>
      </c>
      <c r="F4" s="1"/>
      <c r="G4" s="15" t="s">
        <v>182</v>
      </c>
      <c r="H4" s="1"/>
      <c r="I4" s="3">
        <v>14942.2</v>
      </c>
      <c r="J4" s="3">
        <f>I4*0/100</f>
        <v>0</v>
      </c>
      <c r="K4" s="3">
        <f>I4-J4</f>
        <v>14942.2</v>
      </c>
      <c r="L4" s="3">
        <f>K4/9*3</f>
        <v>4980.7333333333336</v>
      </c>
      <c r="M4" s="16">
        <f>K4/9</f>
        <v>1660.2444444444445</v>
      </c>
      <c r="N4" s="3">
        <f>K4/9</f>
        <v>1660.2444444444445</v>
      </c>
      <c r="O4" s="3">
        <f>K4/9</f>
        <v>1660.2444444444445</v>
      </c>
      <c r="P4" s="3">
        <f>K4/9</f>
        <v>1660.2444444444445</v>
      </c>
      <c r="Q4" s="3">
        <f>K4/9</f>
        <v>1660.2444444444445</v>
      </c>
      <c r="R4" s="3">
        <f>K4/9</f>
        <v>1660.2444444444445</v>
      </c>
      <c r="S4" s="3">
        <f>L4+M4+N4+O4+P4+Q4+R4</f>
        <v>14942.2</v>
      </c>
    </row>
    <row r="5" spans="1:19" ht="15.75" thickBot="1" x14ac:dyDescent="0.3">
      <c r="A5" s="1" t="s">
        <v>10</v>
      </c>
      <c r="B5" s="1" t="s">
        <v>8</v>
      </c>
      <c r="C5" s="1" t="s">
        <v>151</v>
      </c>
      <c r="D5" s="11">
        <v>42222</v>
      </c>
      <c r="E5" s="1" t="s">
        <v>153</v>
      </c>
      <c r="F5" s="11">
        <v>42916</v>
      </c>
      <c r="G5" s="12" t="s">
        <v>182</v>
      </c>
      <c r="H5" s="14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thickBot="1" x14ac:dyDescent="0.3">
      <c r="A6" s="1" t="s">
        <v>12</v>
      </c>
      <c r="B6" s="1" t="s">
        <v>8</v>
      </c>
      <c r="C6" s="7" t="s">
        <v>162</v>
      </c>
      <c r="D6" s="11">
        <v>42220</v>
      </c>
      <c r="E6" s="1" t="s">
        <v>149</v>
      </c>
      <c r="F6" s="1"/>
      <c r="G6" s="17"/>
      <c r="H6" s="1"/>
      <c r="I6" s="3">
        <v>13874.9</v>
      </c>
      <c r="J6" s="3">
        <f>I6*0/100</f>
        <v>0</v>
      </c>
      <c r="K6" s="3">
        <f>I6-J6</f>
        <v>13874.9</v>
      </c>
      <c r="L6" s="3">
        <f>K6/9*3</f>
        <v>4624.9666666666672</v>
      </c>
      <c r="M6" s="3">
        <f>K6/9</f>
        <v>1541.6555555555556</v>
      </c>
      <c r="N6" s="3">
        <f>K6/9</f>
        <v>1541.6555555555556</v>
      </c>
      <c r="O6" s="3">
        <f>K6/9</f>
        <v>1541.6555555555556</v>
      </c>
      <c r="P6" s="3">
        <f>K6/9</f>
        <v>1541.6555555555556</v>
      </c>
      <c r="Q6" s="3">
        <f>K6/9</f>
        <v>1541.6555555555556</v>
      </c>
      <c r="R6" s="3">
        <f>K6/9</f>
        <v>1541.6555555555556</v>
      </c>
      <c r="S6" s="3">
        <f>L6+M6+N6+O6+P6+Q6+R6</f>
        <v>13874.899999999998</v>
      </c>
    </row>
    <row r="7" spans="1:19" ht="15.75" thickBot="1" x14ac:dyDescent="0.3">
      <c r="A7" s="1" t="s">
        <v>23</v>
      </c>
      <c r="B7" s="1" t="s">
        <v>24</v>
      </c>
      <c r="C7" s="7" t="s">
        <v>159</v>
      </c>
      <c r="D7" s="11">
        <v>41885</v>
      </c>
      <c r="E7" s="1" t="s">
        <v>153</v>
      </c>
      <c r="F7" s="11">
        <v>43464</v>
      </c>
      <c r="G7" s="13"/>
      <c r="H7" s="14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thickBot="1" x14ac:dyDescent="0.3">
      <c r="A8" s="1" t="s">
        <v>25</v>
      </c>
      <c r="B8" s="1" t="s">
        <v>26</v>
      </c>
      <c r="C8" s="1" t="s">
        <v>157</v>
      </c>
      <c r="D8" s="11">
        <v>42223</v>
      </c>
      <c r="E8" s="1" t="s">
        <v>153</v>
      </c>
      <c r="F8" s="11">
        <v>43646</v>
      </c>
      <c r="G8" s="12" t="s">
        <v>187</v>
      </c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 t="s">
        <v>38</v>
      </c>
      <c r="B9" s="1" t="s">
        <v>5</v>
      </c>
      <c r="C9" s="7" t="s">
        <v>160</v>
      </c>
      <c r="D9" s="11">
        <v>40794</v>
      </c>
      <c r="E9" s="1" t="s">
        <v>153</v>
      </c>
      <c r="F9" s="18" t="s">
        <v>179</v>
      </c>
      <c r="G9" s="15"/>
      <c r="H9" s="19"/>
      <c r="I9" s="3">
        <v>21700.25</v>
      </c>
      <c r="J9" s="3">
        <f>I9*0/100</f>
        <v>0</v>
      </c>
      <c r="K9" s="3">
        <f t="shared" ref="K9:K20" si="0">I9-J9</f>
        <v>21700.25</v>
      </c>
      <c r="L9" s="3">
        <f>K9/9*3</f>
        <v>7233.4166666666661</v>
      </c>
      <c r="M9" s="3">
        <f>K9/9</f>
        <v>2411.1388888888887</v>
      </c>
      <c r="N9" s="3">
        <f>K9/9</f>
        <v>2411.1388888888887</v>
      </c>
      <c r="O9" s="3">
        <f>K9/9</f>
        <v>2411.1388888888887</v>
      </c>
      <c r="P9" s="3">
        <f>K9/9</f>
        <v>2411.1388888888887</v>
      </c>
      <c r="Q9" s="3">
        <f>K9/9</f>
        <v>2411.1388888888887</v>
      </c>
      <c r="R9" s="3">
        <f>K9/9</f>
        <v>2411.1388888888887</v>
      </c>
      <c r="S9" s="3">
        <f>L9+M9+N9+O9+P9+Q9+R9</f>
        <v>21700.25</v>
      </c>
    </row>
    <row r="10" spans="1:19" ht="15.75" thickBot="1" x14ac:dyDescent="0.3">
      <c r="A10" s="1" t="s">
        <v>39</v>
      </c>
      <c r="B10" s="1" t="s">
        <v>5</v>
      </c>
      <c r="C10" s="1" t="s">
        <v>150</v>
      </c>
      <c r="D10" s="11">
        <v>40793</v>
      </c>
      <c r="E10" s="1" t="s">
        <v>152</v>
      </c>
      <c r="F10" s="11">
        <v>43281</v>
      </c>
      <c r="G10" s="13"/>
      <c r="H10" s="1">
        <v>17</v>
      </c>
      <c r="I10" s="3">
        <v>5219.28</v>
      </c>
      <c r="J10" s="3">
        <f>I10*50/100</f>
        <v>2609.64</v>
      </c>
      <c r="K10" s="3">
        <f t="shared" si="0"/>
        <v>2609.64</v>
      </c>
      <c r="L10" s="3">
        <v>2609.64</v>
      </c>
      <c r="M10" s="3" t="s">
        <v>165</v>
      </c>
      <c r="N10" s="3" t="s">
        <v>165</v>
      </c>
      <c r="O10" s="3" t="s">
        <v>165</v>
      </c>
      <c r="P10" s="3" t="s">
        <v>165</v>
      </c>
      <c r="Q10" s="3" t="s">
        <v>165</v>
      </c>
      <c r="R10" s="3" t="s">
        <v>165</v>
      </c>
      <c r="S10" s="3">
        <f>L10</f>
        <v>2609.64</v>
      </c>
    </row>
    <row r="11" spans="1:19" ht="15.75" thickBot="1" x14ac:dyDescent="0.3">
      <c r="A11" s="1" t="s">
        <v>41</v>
      </c>
      <c r="B11" s="1" t="s">
        <v>42</v>
      </c>
      <c r="C11" s="1" t="s">
        <v>150</v>
      </c>
      <c r="D11" s="11">
        <v>40062</v>
      </c>
      <c r="E11" s="1" t="s">
        <v>149</v>
      </c>
      <c r="F11" s="1"/>
      <c r="G11" s="17"/>
      <c r="H11" s="1"/>
      <c r="I11" s="3">
        <v>15529.42</v>
      </c>
      <c r="J11" s="3">
        <f>I11*0/100</f>
        <v>0</v>
      </c>
      <c r="K11" s="3">
        <f t="shared" si="0"/>
        <v>15529.42</v>
      </c>
      <c r="L11" s="3">
        <f t="shared" ref="L11:L23" si="1">K11/9*3</f>
        <v>5176.4733333333334</v>
      </c>
      <c r="M11" s="3">
        <f t="shared" ref="M11:M23" si="2">K11/9</f>
        <v>1725.4911111111112</v>
      </c>
      <c r="N11" s="3">
        <f t="shared" ref="N11:N23" si="3">K11/9</f>
        <v>1725.4911111111112</v>
      </c>
      <c r="O11" s="3">
        <f t="shared" ref="O11:O23" si="4">K11/9</f>
        <v>1725.4911111111112</v>
      </c>
      <c r="P11" s="3">
        <f t="shared" ref="P11:P23" si="5">K11/9</f>
        <v>1725.4911111111112</v>
      </c>
      <c r="Q11" s="3">
        <f t="shared" ref="Q11:Q23" si="6">K11/9</f>
        <v>1725.4911111111112</v>
      </c>
      <c r="R11" s="3">
        <f t="shared" ref="R11:R23" si="7">K11/9</f>
        <v>1725.4911111111112</v>
      </c>
      <c r="S11" s="3">
        <f t="shared" ref="S11:S23" si="8">L11+M11+N11+O11+P11+Q11+R11</f>
        <v>15529.419999999998</v>
      </c>
    </row>
    <row r="12" spans="1:19" ht="15.75" thickBot="1" x14ac:dyDescent="0.3">
      <c r="A12" s="1" t="s">
        <v>43</v>
      </c>
      <c r="B12" s="1" t="s">
        <v>42</v>
      </c>
      <c r="C12" s="1" t="s">
        <v>150</v>
      </c>
      <c r="D12" s="11">
        <v>40060</v>
      </c>
      <c r="E12" s="1" t="s">
        <v>149</v>
      </c>
      <c r="F12" s="1"/>
      <c r="G12" s="17"/>
      <c r="H12" s="1"/>
      <c r="I12" s="3">
        <v>15529.42</v>
      </c>
      <c r="J12" s="3">
        <f>I12*0/100</f>
        <v>0</v>
      </c>
      <c r="K12" s="3">
        <f t="shared" si="0"/>
        <v>15529.42</v>
      </c>
      <c r="L12" s="3">
        <f t="shared" si="1"/>
        <v>5176.4733333333334</v>
      </c>
      <c r="M12" s="3">
        <f t="shared" si="2"/>
        <v>1725.4911111111112</v>
      </c>
      <c r="N12" s="3">
        <f t="shared" si="3"/>
        <v>1725.4911111111112</v>
      </c>
      <c r="O12" s="3">
        <f t="shared" si="4"/>
        <v>1725.4911111111112</v>
      </c>
      <c r="P12" s="3">
        <f t="shared" si="5"/>
        <v>1725.4911111111112</v>
      </c>
      <c r="Q12" s="3">
        <f t="shared" si="6"/>
        <v>1725.4911111111112</v>
      </c>
      <c r="R12" s="3">
        <f t="shared" si="7"/>
        <v>1725.4911111111112</v>
      </c>
      <c r="S12" s="3">
        <f t="shared" si="8"/>
        <v>15529.419999999998</v>
      </c>
    </row>
    <row r="13" spans="1:19" ht="15.75" thickBot="1" x14ac:dyDescent="0.3">
      <c r="A13" s="1" t="s">
        <v>45</v>
      </c>
      <c r="B13" s="1" t="s">
        <v>26</v>
      </c>
      <c r="C13" s="7" t="s">
        <v>155</v>
      </c>
      <c r="D13" s="11">
        <v>42264</v>
      </c>
      <c r="E13" s="1" t="s">
        <v>152</v>
      </c>
      <c r="F13" s="11">
        <v>43646</v>
      </c>
      <c r="G13" s="12" t="s">
        <v>188</v>
      </c>
      <c r="H13" s="1"/>
      <c r="I13" s="3">
        <v>18933.25</v>
      </c>
      <c r="J13" s="3">
        <f t="shared" ref="J13:J18" si="9">I13*50/100</f>
        <v>9466.625</v>
      </c>
      <c r="K13" s="3">
        <f t="shared" si="0"/>
        <v>9466.625</v>
      </c>
      <c r="L13" s="3">
        <f t="shared" si="1"/>
        <v>3155.5416666666665</v>
      </c>
      <c r="M13" s="3">
        <f t="shared" si="2"/>
        <v>1051.8472222222222</v>
      </c>
      <c r="N13" s="3">
        <f t="shared" si="3"/>
        <v>1051.8472222222222</v>
      </c>
      <c r="O13" s="3">
        <f t="shared" si="4"/>
        <v>1051.8472222222222</v>
      </c>
      <c r="P13" s="3">
        <f t="shared" si="5"/>
        <v>1051.8472222222222</v>
      </c>
      <c r="Q13" s="3">
        <f t="shared" si="6"/>
        <v>1051.8472222222222</v>
      </c>
      <c r="R13" s="3">
        <f t="shared" si="7"/>
        <v>1051.8472222222222</v>
      </c>
      <c r="S13" s="3">
        <f t="shared" si="8"/>
        <v>9466.6250000000018</v>
      </c>
    </row>
    <row r="14" spans="1:19" ht="15.75" thickBot="1" x14ac:dyDescent="0.3">
      <c r="A14" s="1" t="s">
        <v>50</v>
      </c>
      <c r="B14" s="1" t="s">
        <v>5</v>
      </c>
      <c r="C14" s="1" t="s">
        <v>150</v>
      </c>
      <c r="D14" s="11">
        <v>41155</v>
      </c>
      <c r="E14" s="1" t="s">
        <v>152</v>
      </c>
      <c r="F14" s="11">
        <v>43646</v>
      </c>
      <c r="G14" s="12" t="s">
        <v>186</v>
      </c>
      <c r="H14" s="1"/>
      <c r="I14" s="3">
        <v>20594.78</v>
      </c>
      <c r="J14" s="3">
        <f t="shared" si="9"/>
        <v>10297.39</v>
      </c>
      <c r="K14" s="3">
        <f t="shared" si="0"/>
        <v>10297.39</v>
      </c>
      <c r="L14" s="3">
        <f t="shared" si="1"/>
        <v>3432.4633333333331</v>
      </c>
      <c r="M14" s="3">
        <f t="shared" si="2"/>
        <v>1144.1544444444444</v>
      </c>
      <c r="N14" s="3">
        <f t="shared" si="3"/>
        <v>1144.1544444444444</v>
      </c>
      <c r="O14" s="3">
        <f t="shared" si="4"/>
        <v>1144.1544444444444</v>
      </c>
      <c r="P14" s="3">
        <f t="shared" si="5"/>
        <v>1144.1544444444444</v>
      </c>
      <c r="Q14" s="3">
        <f t="shared" si="6"/>
        <v>1144.1544444444444</v>
      </c>
      <c r="R14" s="3">
        <f t="shared" si="7"/>
        <v>1144.1544444444444</v>
      </c>
      <c r="S14" s="3">
        <f t="shared" si="8"/>
        <v>10297.39</v>
      </c>
    </row>
    <row r="15" spans="1:19" ht="15.75" thickBot="1" x14ac:dyDescent="0.3">
      <c r="A15" s="1" t="s">
        <v>51</v>
      </c>
      <c r="B15" s="1" t="s">
        <v>52</v>
      </c>
      <c r="C15" s="1" t="s">
        <v>150</v>
      </c>
      <c r="D15" s="11">
        <v>41535</v>
      </c>
      <c r="E15" s="1" t="s">
        <v>152</v>
      </c>
      <c r="F15" s="2">
        <v>42916</v>
      </c>
      <c r="G15" s="15" t="s">
        <v>186</v>
      </c>
      <c r="H15" s="7"/>
      <c r="I15" s="3">
        <v>30022.73</v>
      </c>
      <c r="J15" s="3">
        <f t="shared" si="9"/>
        <v>15011.365</v>
      </c>
      <c r="K15" s="3">
        <f t="shared" si="0"/>
        <v>15011.365</v>
      </c>
      <c r="L15" s="3">
        <f t="shared" si="1"/>
        <v>5003.7883333333339</v>
      </c>
      <c r="M15" s="3">
        <f t="shared" si="2"/>
        <v>1667.9294444444445</v>
      </c>
      <c r="N15" s="3">
        <f t="shared" si="3"/>
        <v>1667.9294444444445</v>
      </c>
      <c r="O15" s="3">
        <f t="shared" si="4"/>
        <v>1667.9294444444445</v>
      </c>
      <c r="P15" s="3">
        <f t="shared" si="5"/>
        <v>1667.9294444444445</v>
      </c>
      <c r="Q15" s="3">
        <f t="shared" si="6"/>
        <v>1667.9294444444445</v>
      </c>
      <c r="R15" s="3">
        <f t="shared" si="7"/>
        <v>1667.9294444444445</v>
      </c>
      <c r="S15" s="3">
        <f t="shared" si="8"/>
        <v>15011.364999999998</v>
      </c>
    </row>
    <row r="16" spans="1:19" ht="15.75" thickBot="1" x14ac:dyDescent="0.3">
      <c r="A16" s="1" t="s">
        <v>53</v>
      </c>
      <c r="B16" s="1" t="s">
        <v>52</v>
      </c>
      <c r="C16" s="1" t="s">
        <v>150</v>
      </c>
      <c r="D16" s="11">
        <v>41529</v>
      </c>
      <c r="E16" s="1" t="s">
        <v>152</v>
      </c>
      <c r="F16" s="2">
        <v>42916</v>
      </c>
      <c r="G16" s="15" t="s">
        <v>186</v>
      </c>
      <c r="H16" s="7"/>
      <c r="I16" s="3">
        <v>30022.73</v>
      </c>
      <c r="J16" s="3">
        <f t="shared" si="9"/>
        <v>15011.365</v>
      </c>
      <c r="K16" s="3">
        <f t="shared" si="0"/>
        <v>15011.365</v>
      </c>
      <c r="L16" s="3">
        <f t="shared" si="1"/>
        <v>5003.7883333333339</v>
      </c>
      <c r="M16" s="3">
        <f t="shared" si="2"/>
        <v>1667.9294444444445</v>
      </c>
      <c r="N16" s="3">
        <f t="shared" si="3"/>
        <v>1667.9294444444445</v>
      </c>
      <c r="O16" s="3">
        <f t="shared" si="4"/>
        <v>1667.9294444444445</v>
      </c>
      <c r="P16" s="3">
        <f t="shared" si="5"/>
        <v>1667.9294444444445</v>
      </c>
      <c r="Q16" s="3">
        <f t="shared" si="6"/>
        <v>1667.9294444444445</v>
      </c>
      <c r="R16" s="3">
        <f t="shared" si="7"/>
        <v>1667.9294444444445</v>
      </c>
      <c r="S16" s="3">
        <f t="shared" si="8"/>
        <v>15011.364999999998</v>
      </c>
    </row>
    <row r="17" spans="1:19" ht="15.75" thickBot="1" x14ac:dyDescent="0.3">
      <c r="A17" s="1" t="s">
        <v>54</v>
      </c>
      <c r="B17" s="1" t="s">
        <v>52</v>
      </c>
      <c r="C17" s="1" t="s">
        <v>150</v>
      </c>
      <c r="D17" s="11">
        <v>41529</v>
      </c>
      <c r="E17" s="1" t="s">
        <v>152</v>
      </c>
      <c r="F17" s="2">
        <v>42916</v>
      </c>
      <c r="G17" s="15" t="s">
        <v>186</v>
      </c>
      <c r="H17" s="7"/>
      <c r="I17" s="3">
        <v>30022.73</v>
      </c>
      <c r="J17" s="3">
        <f t="shared" si="9"/>
        <v>15011.365</v>
      </c>
      <c r="K17" s="3">
        <f t="shared" si="0"/>
        <v>15011.365</v>
      </c>
      <c r="L17" s="3">
        <f t="shared" si="1"/>
        <v>5003.7883333333339</v>
      </c>
      <c r="M17" s="3">
        <v>0</v>
      </c>
      <c r="N17" s="3">
        <v>0</v>
      </c>
      <c r="O17" s="3">
        <v>0</v>
      </c>
      <c r="P17" s="3">
        <f t="shared" si="5"/>
        <v>1667.9294444444445</v>
      </c>
      <c r="Q17" s="3">
        <v>6671.72</v>
      </c>
      <c r="R17" s="3">
        <f t="shared" si="7"/>
        <v>1667.9294444444445</v>
      </c>
      <c r="S17" s="3">
        <f t="shared" si="8"/>
        <v>15011.367222222221</v>
      </c>
    </row>
    <row r="18" spans="1:19" ht="15.75" thickBot="1" x14ac:dyDescent="0.3">
      <c r="A18" s="1" t="s">
        <v>55</v>
      </c>
      <c r="B18" s="1" t="s">
        <v>52</v>
      </c>
      <c r="C18" s="1" t="s">
        <v>150</v>
      </c>
      <c r="D18" s="11">
        <v>41529</v>
      </c>
      <c r="E18" s="1" t="s">
        <v>152</v>
      </c>
      <c r="F18" s="2">
        <v>42916</v>
      </c>
      <c r="G18" s="15" t="s">
        <v>186</v>
      </c>
      <c r="H18" s="7"/>
      <c r="I18" s="3">
        <v>30022.73</v>
      </c>
      <c r="J18" s="3">
        <f t="shared" si="9"/>
        <v>15011.365</v>
      </c>
      <c r="K18" s="3">
        <f t="shared" si="0"/>
        <v>15011.365</v>
      </c>
      <c r="L18" s="3">
        <f t="shared" si="1"/>
        <v>5003.7883333333339</v>
      </c>
      <c r="M18" s="3">
        <f t="shared" si="2"/>
        <v>1667.9294444444445</v>
      </c>
      <c r="N18" s="3">
        <f t="shared" si="3"/>
        <v>1667.9294444444445</v>
      </c>
      <c r="O18" s="3">
        <f t="shared" si="4"/>
        <v>1667.9294444444445</v>
      </c>
      <c r="P18" s="3">
        <f t="shared" si="5"/>
        <v>1667.9294444444445</v>
      </c>
      <c r="Q18" s="3">
        <f t="shared" si="6"/>
        <v>1667.9294444444445</v>
      </c>
      <c r="R18" s="3">
        <f t="shared" si="7"/>
        <v>1667.9294444444445</v>
      </c>
      <c r="S18" s="3">
        <f t="shared" si="8"/>
        <v>15011.364999999998</v>
      </c>
    </row>
    <row r="19" spans="1:19" ht="15.75" thickBot="1" x14ac:dyDescent="0.3">
      <c r="A19" s="1" t="s">
        <v>56</v>
      </c>
      <c r="B19" s="1" t="s">
        <v>52</v>
      </c>
      <c r="C19" s="1" t="s">
        <v>150</v>
      </c>
      <c r="D19" s="11">
        <v>41897</v>
      </c>
      <c r="E19" s="7" t="s">
        <v>149</v>
      </c>
      <c r="F19" s="7"/>
      <c r="G19" s="15"/>
      <c r="H19" s="7"/>
      <c r="I19" s="3">
        <v>30022.73</v>
      </c>
      <c r="J19" s="3">
        <f>I19*0/100</f>
        <v>0</v>
      </c>
      <c r="K19" s="3">
        <f t="shared" si="0"/>
        <v>30022.73</v>
      </c>
      <c r="L19" s="3">
        <f t="shared" si="1"/>
        <v>10007.576666666668</v>
      </c>
      <c r="M19" s="3">
        <f t="shared" si="2"/>
        <v>3335.8588888888889</v>
      </c>
      <c r="N19" s="3">
        <f t="shared" si="3"/>
        <v>3335.8588888888889</v>
      </c>
      <c r="O19" s="3">
        <f t="shared" si="4"/>
        <v>3335.8588888888889</v>
      </c>
      <c r="P19" s="3">
        <f t="shared" si="5"/>
        <v>3335.8588888888889</v>
      </c>
      <c r="Q19" s="3">
        <f t="shared" si="6"/>
        <v>3335.8588888888889</v>
      </c>
      <c r="R19" s="3">
        <f t="shared" si="7"/>
        <v>3335.8588888888889</v>
      </c>
      <c r="S19" s="3">
        <f t="shared" si="8"/>
        <v>30022.729999999996</v>
      </c>
    </row>
    <row r="20" spans="1:19" ht="15.75" thickBot="1" x14ac:dyDescent="0.3">
      <c r="A20" s="1" t="s">
        <v>57</v>
      </c>
      <c r="B20" s="1" t="s">
        <v>52</v>
      </c>
      <c r="C20" s="1" t="s">
        <v>150</v>
      </c>
      <c r="D20" s="11">
        <v>41540</v>
      </c>
      <c r="E20" s="1" t="s">
        <v>152</v>
      </c>
      <c r="F20" s="2">
        <v>42916</v>
      </c>
      <c r="G20" s="15" t="s">
        <v>186</v>
      </c>
      <c r="H20" s="7"/>
      <c r="I20" s="3">
        <v>30022.73</v>
      </c>
      <c r="J20" s="3">
        <f>I20*50/100</f>
        <v>15011.365</v>
      </c>
      <c r="K20" s="3">
        <f t="shared" si="0"/>
        <v>15011.365</v>
      </c>
      <c r="L20" s="3">
        <f t="shared" si="1"/>
        <v>5003.7883333333339</v>
      </c>
      <c r="M20" s="3">
        <f t="shared" si="2"/>
        <v>1667.9294444444445</v>
      </c>
      <c r="N20" s="3">
        <f t="shared" si="3"/>
        <v>1667.9294444444445</v>
      </c>
      <c r="O20" s="3">
        <f t="shared" si="4"/>
        <v>1667.9294444444445</v>
      </c>
      <c r="P20" s="3">
        <f t="shared" si="5"/>
        <v>1667.9294444444445</v>
      </c>
      <c r="Q20" s="3">
        <f t="shared" si="6"/>
        <v>1667.9294444444445</v>
      </c>
      <c r="R20" s="3">
        <f t="shared" si="7"/>
        <v>1667.9294444444445</v>
      </c>
      <c r="S20" s="3">
        <f t="shared" si="8"/>
        <v>15011.364999999998</v>
      </c>
    </row>
    <row r="21" spans="1:19" ht="15.75" thickBot="1" x14ac:dyDescent="0.3">
      <c r="A21" s="1" t="s">
        <v>58</v>
      </c>
      <c r="B21" s="1" t="s">
        <v>52</v>
      </c>
      <c r="C21" s="1" t="s">
        <v>150</v>
      </c>
      <c r="D21" s="11">
        <v>41533</v>
      </c>
      <c r="E21" s="1" t="s">
        <v>152</v>
      </c>
      <c r="F21" s="2">
        <v>42916</v>
      </c>
      <c r="G21" s="15" t="s">
        <v>186</v>
      </c>
      <c r="H21" s="7"/>
      <c r="I21" s="3">
        <v>30022.73</v>
      </c>
      <c r="J21" s="3">
        <f>I21*50/100</f>
        <v>15011.365</v>
      </c>
      <c r="K21" s="3">
        <f>(I21-J21)/2</f>
        <v>7505.6824999999999</v>
      </c>
      <c r="L21" s="3">
        <f t="shared" si="1"/>
        <v>2501.8941666666669</v>
      </c>
      <c r="M21" s="3">
        <f t="shared" si="2"/>
        <v>833.96472222222224</v>
      </c>
      <c r="N21" s="3">
        <f t="shared" si="3"/>
        <v>833.96472222222224</v>
      </c>
      <c r="O21" s="3">
        <f t="shared" si="4"/>
        <v>833.96472222222224</v>
      </c>
      <c r="P21" s="3">
        <f t="shared" si="5"/>
        <v>833.96472222222224</v>
      </c>
      <c r="Q21" s="3">
        <f t="shared" si="6"/>
        <v>833.96472222222224</v>
      </c>
      <c r="R21" s="3">
        <f t="shared" si="7"/>
        <v>833.96472222222224</v>
      </c>
      <c r="S21" s="3">
        <f t="shared" si="8"/>
        <v>7505.682499999999</v>
      </c>
    </row>
    <row r="22" spans="1:19" ht="15.75" thickBot="1" x14ac:dyDescent="0.3">
      <c r="A22" s="1" t="s">
        <v>59</v>
      </c>
      <c r="B22" s="1" t="s">
        <v>60</v>
      </c>
      <c r="C22" s="1" t="s">
        <v>157</v>
      </c>
      <c r="D22" s="11">
        <v>41156</v>
      </c>
      <c r="E22" s="1" t="s">
        <v>152</v>
      </c>
      <c r="F22" s="11">
        <v>42916</v>
      </c>
      <c r="G22" s="15" t="s">
        <v>187</v>
      </c>
      <c r="H22" s="1"/>
      <c r="I22" s="3">
        <v>21924.98</v>
      </c>
      <c r="J22" s="3">
        <f>I22*50/100</f>
        <v>10962.49</v>
      </c>
      <c r="K22" s="3">
        <f>I22-J22</f>
        <v>10962.49</v>
      </c>
      <c r="L22" s="3">
        <f t="shared" si="1"/>
        <v>3654.1633333333334</v>
      </c>
      <c r="M22" s="3">
        <f t="shared" si="2"/>
        <v>1218.0544444444445</v>
      </c>
      <c r="N22" s="3">
        <f t="shared" si="3"/>
        <v>1218.0544444444445</v>
      </c>
      <c r="O22" s="3">
        <f t="shared" si="4"/>
        <v>1218.0544444444445</v>
      </c>
      <c r="P22" s="3">
        <f t="shared" si="5"/>
        <v>1218.0544444444445</v>
      </c>
      <c r="Q22" s="3">
        <f t="shared" si="6"/>
        <v>1218.0544444444445</v>
      </c>
      <c r="R22" s="3">
        <f t="shared" si="7"/>
        <v>1218.0544444444445</v>
      </c>
      <c r="S22" s="3">
        <f t="shared" si="8"/>
        <v>10962.489999999998</v>
      </c>
    </row>
    <row r="23" spans="1:19" ht="15.75" thickBot="1" x14ac:dyDescent="0.3">
      <c r="A23" s="1" t="s">
        <v>61</v>
      </c>
      <c r="B23" s="1" t="s">
        <v>60</v>
      </c>
      <c r="C23" s="1" t="s">
        <v>157</v>
      </c>
      <c r="D23" s="11">
        <v>41520</v>
      </c>
      <c r="E23" s="1" t="s">
        <v>152</v>
      </c>
      <c r="F23" s="11">
        <v>42916</v>
      </c>
      <c r="G23" s="12" t="s">
        <v>187</v>
      </c>
      <c r="H23" s="1"/>
      <c r="I23" s="3">
        <v>22358.36</v>
      </c>
      <c r="J23" s="3">
        <f>I23*50/100</f>
        <v>11179.18</v>
      </c>
      <c r="K23" s="3">
        <f>I23-J23</f>
        <v>11179.18</v>
      </c>
      <c r="L23" s="3">
        <f t="shared" si="1"/>
        <v>3726.3933333333334</v>
      </c>
      <c r="M23" s="3">
        <f t="shared" si="2"/>
        <v>1242.1311111111111</v>
      </c>
      <c r="N23" s="3">
        <f t="shared" si="3"/>
        <v>1242.1311111111111</v>
      </c>
      <c r="O23" s="3">
        <f t="shared" si="4"/>
        <v>1242.1311111111111</v>
      </c>
      <c r="P23" s="3">
        <f t="shared" si="5"/>
        <v>1242.1311111111111</v>
      </c>
      <c r="Q23" s="3">
        <f t="shared" si="6"/>
        <v>1242.1311111111111</v>
      </c>
      <c r="R23" s="3">
        <f t="shared" si="7"/>
        <v>1242.1311111111111</v>
      </c>
      <c r="S23" s="3">
        <f t="shared" si="8"/>
        <v>11179.18</v>
      </c>
    </row>
    <row r="24" spans="1:19" ht="15.75" thickBot="1" x14ac:dyDescent="0.3">
      <c r="A24" s="1" t="s">
        <v>63</v>
      </c>
      <c r="B24" s="1" t="s">
        <v>52</v>
      </c>
      <c r="C24" s="1" t="s">
        <v>150</v>
      </c>
      <c r="D24" s="11">
        <v>41893</v>
      </c>
      <c r="E24" s="7" t="s">
        <v>149</v>
      </c>
      <c r="F24" s="2" t="s">
        <v>165</v>
      </c>
      <c r="G24" s="15"/>
      <c r="H24" s="7"/>
      <c r="I24" s="3">
        <v>30022.73</v>
      </c>
      <c r="J24" s="3">
        <f>I24*0/100</f>
        <v>0</v>
      </c>
      <c r="K24" s="3">
        <f t="shared" ref="K24" si="10">I24-J24</f>
        <v>30022.73</v>
      </c>
      <c r="L24" s="3" t="s">
        <v>165</v>
      </c>
      <c r="M24" s="3" t="s">
        <v>165</v>
      </c>
      <c r="N24" s="3" t="s">
        <v>165</v>
      </c>
      <c r="O24" s="3" t="s">
        <v>165</v>
      </c>
      <c r="P24" s="3" t="s">
        <v>165</v>
      </c>
      <c r="Q24" s="3" t="s">
        <v>165</v>
      </c>
      <c r="R24" s="3" t="s">
        <v>165</v>
      </c>
      <c r="S24" s="3" t="s">
        <v>165</v>
      </c>
    </row>
    <row r="25" spans="1:19" ht="15.75" thickBot="1" x14ac:dyDescent="0.3">
      <c r="A25" s="1" t="s">
        <v>64</v>
      </c>
      <c r="B25" s="1" t="s">
        <v>52</v>
      </c>
      <c r="C25" s="1" t="s">
        <v>150</v>
      </c>
      <c r="D25" s="11">
        <v>42255</v>
      </c>
      <c r="E25" s="7" t="s">
        <v>149</v>
      </c>
      <c r="F25" s="7"/>
      <c r="G25" s="15"/>
      <c r="H25" s="7"/>
      <c r="I25" s="3">
        <v>29617.58</v>
      </c>
      <c r="J25" s="3">
        <f>I25*0/100</f>
        <v>0</v>
      </c>
      <c r="K25" s="3">
        <f>I25-J25</f>
        <v>29617.58</v>
      </c>
      <c r="L25" s="3">
        <f>K25/9*3</f>
        <v>9872.5266666666685</v>
      </c>
      <c r="M25" s="3">
        <f>K25/9</f>
        <v>3290.8422222222225</v>
      </c>
      <c r="N25" s="3">
        <f>K25/9</f>
        <v>3290.8422222222225</v>
      </c>
      <c r="O25" s="3">
        <f>K25/9</f>
        <v>3290.8422222222225</v>
      </c>
      <c r="P25" s="3">
        <f>K25/9</f>
        <v>3290.8422222222225</v>
      </c>
      <c r="Q25" s="3">
        <f>K25/9</f>
        <v>3290.8422222222225</v>
      </c>
      <c r="R25" s="3">
        <f>K25/9</f>
        <v>3290.8422222222225</v>
      </c>
      <c r="S25" s="3">
        <f>L25+M25+N25+O25+P25+Q25+R25</f>
        <v>29617.579999999998</v>
      </c>
    </row>
    <row r="26" spans="1:19" ht="15.75" thickBot="1" x14ac:dyDescent="0.3">
      <c r="A26" s="1" t="s">
        <v>65</v>
      </c>
      <c r="B26" s="1" t="s">
        <v>52</v>
      </c>
      <c r="C26" s="1" t="s">
        <v>150</v>
      </c>
      <c r="D26" s="11">
        <v>41165</v>
      </c>
      <c r="E26" s="7" t="s">
        <v>149</v>
      </c>
      <c r="F26" s="7"/>
      <c r="G26" s="15"/>
      <c r="H26" s="7">
        <v>10</v>
      </c>
      <c r="I26" s="3">
        <v>5003.78</v>
      </c>
      <c r="J26" s="3">
        <f>I26*0/100</f>
        <v>0</v>
      </c>
      <c r="K26" s="3">
        <f>I26-J26</f>
        <v>5003.78</v>
      </c>
      <c r="L26" s="3">
        <f>K26/9*3</f>
        <v>1667.9266666666665</v>
      </c>
      <c r="M26" s="3">
        <f>K26/9</f>
        <v>555.9755555555555</v>
      </c>
      <c r="N26" s="3">
        <f>K26/9</f>
        <v>555.9755555555555</v>
      </c>
      <c r="O26" s="3">
        <f>K26/9</f>
        <v>555.9755555555555</v>
      </c>
      <c r="P26" s="3">
        <f>K26/9</f>
        <v>555.9755555555555</v>
      </c>
      <c r="Q26" s="3">
        <f>K26/9</f>
        <v>555.9755555555555</v>
      </c>
      <c r="R26" s="3">
        <f>K26/9</f>
        <v>555.9755555555555</v>
      </c>
      <c r="S26" s="3">
        <f>L26+M26+N26+O26+P26+Q26+R26</f>
        <v>5003.7800000000007</v>
      </c>
    </row>
    <row r="27" spans="1:19" ht="15.75" thickBot="1" x14ac:dyDescent="0.3">
      <c r="A27" s="1" t="s">
        <v>66</v>
      </c>
      <c r="B27" s="1" t="s">
        <v>52</v>
      </c>
      <c r="C27" s="1" t="s">
        <v>150</v>
      </c>
      <c r="D27" s="11">
        <v>42258</v>
      </c>
      <c r="E27" s="7" t="s">
        <v>149</v>
      </c>
      <c r="F27" s="7"/>
      <c r="G27" s="15"/>
      <c r="H27" s="7"/>
      <c r="I27" s="3">
        <v>29617.58</v>
      </c>
      <c r="J27" s="3">
        <f>I27*0/100</f>
        <v>0</v>
      </c>
      <c r="K27" s="3">
        <f>I27-J27</f>
        <v>29617.58</v>
      </c>
      <c r="L27" s="3">
        <f>K27/9*3</f>
        <v>9872.5266666666685</v>
      </c>
      <c r="M27" s="3">
        <f>K27/9</f>
        <v>3290.8422222222225</v>
      </c>
      <c r="N27" s="3">
        <f>K27/9</f>
        <v>3290.8422222222225</v>
      </c>
      <c r="O27" s="3">
        <f>K27/9</f>
        <v>3290.8422222222225</v>
      </c>
      <c r="P27" s="3">
        <f>K27/9</f>
        <v>3290.8422222222225</v>
      </c>
      <c r="Q27" s="3">
        <f>K27/9</f>
        <v>3290.8422222222225</v>
      </c>
      <c r="R27" s="3">
        <f>K27/9</f>
        <v>3290.8422222222225</v>
      </c>
      <c r="S27" s="3">
        <f>L27+M27+N27+O27+P27+Q27+R27</f>
        <v>29617.579999999998</v>
      </c>
    </row>
    <row r="28" spans="1:19" ht="15.75" thickBot="1" x14ac:dyDescent="0.3">
      <c r="A28" s="1" t="s">
        <v>67</v>
      </c>
      <c r="B28" s="1" t="s">
        <v>5</v>
      </c>
      <c r="C28" s="1" t="s">
        <v>150</v>
      </c>
      <c r="D28" s="11">
        <v>40792</v>
      </c>
      <c r="E28" s="1" t="s">
        <v>153</v>
      </c>
      <c r="F28" s="20">
        <v>43646</v>
      </c>
      <c r="G28" s="12"/>
      <c r="H28" s="19"/>
      <c r="I28" s="3" t="s">
        <v>165</v>
      </c>
      <c r="J28" s="3" t="s">
        <v>165</v>
      </c>
      <c r="K28" s="3" t="s">
        <v>165</v>
      </c>
      <c r="L28" s="3" t="s">
        <v>165</v>
      </c>
      <c r="M28" s="3" t="s">
        <v>165</v>
      </c>
      <c r="N28" s="3" t="s">
        <v>165</v>
      </c>
      <c r="O28" s="3" t="s">
        <v>165</v>
      </c>
      <c r="P28" s="3" t="s">
        <v>165</v>
      </c>
      <c r="Q28" s="3" t="s">
        <v>165</v>
      </c>
      <c r="R28" s="3" t="s">
        <v>165</v>
      </c>
      <c r="S28" s="3" t="s">
        <v>165</v>
      </c>
    </row>
    <row r="29" spans="1:19" ht="15.75" thickBot="1" x14ac:dyDescent="0.3">
      <c r="A29" s="1" t="s">
        <v>69</v>
      </c>
      <c r="B29" s="1" t="s">
        <v>52</v>
      </c>
      <c r="C29" s="1" t="s">
        <v>150</v>
      </c>
      <c r="D29" s="11">
        <v>42255</v>
      </c>
      <c r="E29" s="7" t="s">
        <v>153</v>
      </c>
      <c r="F29" s="2">
        <v>43646</v>
      </c>
      <c r="G29" s="15"/>
      <c r="H29" s="7"/>
      <c r="I29" s="4" t="s">
        <v>165</v>
      </c>
      <c r="J29" s="4" t="s">
        <v>165</v>
      </c>
      <c r="K29" s="4" t="s">
        <v>165</v>
      </c>
      <c r="L29" s="4" t="s">
        <v>165</v>
      </c>
      <c r="M29" s="4" t="s">
        <v>165</v>
      </c>
      <c r="N29" s="4" t="s">
        <v>165</v>
      </c>
      <c r="O29" s="4" t="s">
        <v>165</v>
      </c>
      <c r="P29" s="4" t="s">
        <v>165</v>
      </c>
      <c r="Q29" s="4" t="s">
        <v>165</v>
      </c>
      <c r="R29" s="4" t="s">
        <v>165</v>
      </c>
      <c r="S29" s="4" t="s">
        <v>165</v>
      </c>
    </row>
    <row r="30" spans="1:19" ht="15.75" thickBot="1" x14ac:dyDescent="0.3">
      <c r="A30" s="1" t="s">
        <v>70</v>
      </c>
      <c r="B30" s="1" t="s">
        <v>52</v>
      </c>
      <c r="C30" s="1" t="s">
        <v>150</v>
      </c>
      <c r="D30" s="11">
        <v>41165</v>
      </c>
      <c r="E30" s="7" t="s">
        <v>149</v>
      </c>
      <c r="F30" s="7"/>
      <c r="G30" s="15"/>
      <c r="H30" s="7">
        <v>19</v>
      </c>
      <c r="I30" s="3">
        <v>9507.19</v>
      </c>
      <c r="J30" s="3">
        <f>I30*0/100</f>
        <v>0</v>
      </c>
      <c r="K30" s="3">
        <f>I30-J30</f>
        <v>9507.19</v>
      </c>
      <c r="L30" s="3">
        <f>K30/9*3</f>
        <v>3169.0633333333335</v>
      </c>
      <c r="M30" s="3">
        <f>K30/9</f>
        <v>1056.3544444444444</v>
      </c>
      <c r="N30" s="3">
        <f>K30/9</f>
        <v>1056.3544444444444</v>
      </c>
      <c r="O30" s="3">
        <f>K30/9</f>
        <v>1056.3544444444444</v>
      </c>
      <c r="P30" s="3">
        <f>K30/9</f>
        <v>1056.3544444444444</v>
      </c>
      <c r="Q30" s="3">
        <f>K30/9</f>
        <v>1056.3544444444444</v>
      </c>
      <c r="R30" s="3">
        <f>K30/9</f>
        <v>1056.3544444444444</v>
      </c>
      <c r="S30" s="3">
        <f>L30+M30+N30+O30+P30+Q30+R30</f>
        <v>9507.19</v>
      </c>
    </row>
    <row r="31" spans="1:19" ht="15.75" thickBot="1" x14ac:dyDescent="0.3">
      <c r="A31" s="1" t="s">
        <v>71</v>
      </c>
      <c r="B31" s="1" t="s">
        <v>42</v>
      </c>
      <c r="C31" s="1" t="s">
        <v>151</v>
      </c>
      <c r="D31" s="11">
        <v>42220</v>
      </c>
      <c r="E31" s="7" t="s">
        <v>154</v>
      </c>
      <c r="F31" s="20">
        <v>42916</v>
      </c>
      <c r="G31" s="12" t="s">
        <v>182</v>
      </c>
      <c r="H31" s="7"/>
      <c r="I31" s="3">
        <v>13874.9</v>
      </c>
      <c r="J31" s="3">
        <f>I31*25/100</f>
        <v>3468.7249999999999</v>
      </c>
      <c r="K31" s="3">
        <f>I31-J31</f>
        <v>10406.174999999999</v>
      </c>
      <c r="L31" s="3">
        <f>K31/9*3</f>
        <v>3468.7249999999995</v>
      </c>
      <c r="M31" s="3">
        <f>K31/9</f>
        <v>1156.2416666666666</v>
      </c>
      <c r="N31" s="3">
        <f>K31/9</f>
        <v>1156.2416666666666</v>
      </c>
      <c r="O31" s="3">
        <f>K31/9</f>
        <v>1156.2416666666666</v>
      </c>
      <c r="P31" s="3">
        <f>K31/9</f>
        <v>1156.2416666666666</v>
      </c>
      <c r="Q31" s="3">
        <f>K31/9</f>
        <v>1156.2416666666666</v>
      </c>
      <c r="R31" s="3">
        <f>K31/9</f>
        <v>1156.2416666666666</v>
      </c>
      <c r="S31" s="3">
        <f>L31+M31+N31+O31+P31+Q31+R31</f>
        <v>10406.174999999999</v>
      </c>
    </row>
    <row r="32" spans="1:19" ht="15.75" thickBot="1" x14ac:dyDescent="0.3">
      <c r="A32" s="1" t="s">
        <v>98</v>
      </c>
      <c r="B32" s="1" t="s">
        <v>8</v>
      </c>
      <c r="C32" s="7" t="s">
        <v>155</v>
      </c>
      <c r="D32" s="11">
        <v>42220</v>
      </c>
      <c r="E32" s="1" t="s">
        <v>149</v>
      </c>
      <c r="F32" s="1"/>
      <c r="G32" s="17"/>
      <c r="H32" s="1"/>
      <c r="I32" s="3">
        <v>11900.9</v>
      </c>
      <c r="J32" s="3">
        <f>I32*0/100</f>
        <v>0</v>
      </c>
      <c r="K32" s="3">
        <f>I32-J32</f>
        <v>11900.9</v>
      </c>
      <c r="L32" s="3">
        <f>K32/9*3</f>
        <v>3966.9666666666662</v>
      </c>
      <c r="M32" s="3">
        <f>K32/9</f>
        <v>1322.3222222222221</v>
      </c>
      <c r="N32" s="3">
        <f>K32/9</f>
        <v>1322.3222222222221</v>
      </c>
      <c r="O32" s="3">
        <f>K32/9</f>
        <v>1322.3222222222221</v>
      </c>
      <c r="P32" s="3">
        <f>K32/9</f>
        <v>1322.3222222222221</v>
      </c>
      <c r="Q32" s="3">
        <f>K32/9</f>
        <v>1322.3222222222221</v>
      </c>
      <c r="R32" s="3">
        <f>K32/9</f>
        <v>1322.3222222222221</v>
      </c>
      <c r="S32" s="3">
        <f>L32+M32+N32+O32+P32+Q32+R32</f>
        <v>11900.899999999998</v>
      </c>
    </row>
    <row r="33" spans="1:19" ht="15.75" thickBot="1" x14ac:dyDescent="0.3">
      <c r="A33" s="1" t="s">
        <v>128</v>
      </c>
      <c r="B33" s="1" t="s">
        <v>24</v>
      </c>
      <c r="C33" s="7" t="s">
        <v>159</v>
      </c>
      <c r="D33" s="11">
        <v>41521</v>
      </c>
      <c r="E33" s="1" t="s">
        <v>153</v>
      </c>
      <c r="F33" s="11">
        <v>42916</v>
      </c>
      <c r="G33" s="13" t="s">
        <v>189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thickBot="1" x14ac:dyDescent="0.3">
      <c r="A34" s="1" t="s">
        <v>129</v>
      </c>
      <c r="B34" s="1" t="s">
        <v>24</v>
      </c>
      <c r="C34" s="7" t="s">
        <v>159</v>
      </c>
      <c r="D34" s="11">
        <v>42222</v>
      </c>
      <c r="E34" s="1" t="s">
        <v>153</v>
      </c>
      <c r="F34" s="11">
        <v>43646</v>
      </c>
      <c r="G34" s="13" t="s">
        <v>189</v>
      </c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thickBot="1" x14ac:dyDescent="0.3">
      <c r="A35" s="1" t="s">
        <v>130</v>
      </c>
      <c r="B35" s="1" t="s">
        <v>24</v>
      </c>
      <c r="C35" s="7" t="s">
        <v>159</v>
      </c>
      <c r="D35" s="11">
        <v>41521</v>
      </c>
      <c r="E35" s="1" t="s">
        <v>153</v>
      </c>
      <c r="F35" s="11">
        <v>42916</v>
      </c>
      <c r="G35" s="13" t="s">
        <v>189</v>
      </c>
      <c r="H35" s="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thickBot="1" x14ac:dyDescent="0.3">
      <c r="A36" s="1" t="s">
        <v>131</v>
      </c>
      <c r="B36" s="1" t="s">
        <v>5</v>
      </c>
      <c r="C36" s="1" t="s">
        <v>150</v>
      </c>
      <c r="D36" s="11">
        <v>40792</v>
      </c>
      <c r="E36" s="1" t="s">
        <v>152</v>
      </c>
      <c r="F36" s="11">
        <v>43281</v>
      </c>
      <c r="G36" s="13" t="s">
        <v>190</v>
      </c>
      <c r="H36" s="1"/>
      <c r="I36" s="3">
        <v>18421.009999999998</v>
      </c>
      <c r="J36" s="3">
        <f>I36*50/100</f>
        <v>9210.5049999999992</v>
      </c>
      <c r="K36" s="3">
        <f>I36-J36</f>
        <v>9210.5049999999992</v>
      </c>
      <c r="L36" s="3">
        <f t="shared" ref="L36:L43" si="11">K36/9*3</f>
        <v>3070.1683333333331</v>
      </c>
      <c r="M36" s="3">
        <f t="shared" ref="M36:M43" si="12">K36/9</f>
        <v>1023.3894444444444</v>
      </c>
      <c r="N36" s="3">
        <f t="shared" ref="N36:N43" si="13">K36/9</f>
        <v>1023.3894444444444</v>
      </c>
      <c r="O36" s="3">
        <f t="shared" ref="O36:O43" si="14">K36/9</f>
        <v>1023.3894444444444</v>
      </c>
      <c r="P36" s="3">
        <f t="shared" ref="P36:P43" si="15">K36/9</f>
        <v>1023.3894444444444</v>
      </c>
      <c r="Q36" s="3">
        <f t="shared" ref="Q36:Q43" si="16">K36/9</f>
        <v>1023.3894444444444</v>
      </c>
      <c r="R36" s="3">
        <f t="shared" ref="R36:R43" si="17">K36/9</f>
        <v>1023.3894444444444</v>
      </c>
      <c r="S36" s="3">
        <f>L36+M36+N36+O36+P36+Q36+R36</f>
        <v>9210.5049999999992</v>
      </c>
    </row>
    <row r="37" spans="1:19" ht="15.75" thickBot="1" x14ac:dyDescent="0.3">
      <c r="A37" s="1" t="s">
        <v>137</v>
      </c>
      <c r="B37" s="1" t="s">
        <v>60</v>
      </c>
      <c r="C37" s="1" t="s">
        <v>157</v>
      </c>
      <c r="D37" s="11">
        <v>41520</v>
      </c>
      <c r="E37" s="1" t="s">
        <v>152</v>
      </c>
      <c r="F37" s="11">
        <v>42916</v>
      </c>
      <c r="G37" s="13" t="s">
        <v>187</v>
      </c>
      <c r="H37" s="1"/>
      <c r="I37" s="3">
        <v>22358.36</v>
      </c>
      <c r="J37" s="3">
        <f>I37*50/100</f>
        <v>11179.18</v>
      </c>
      <c r="K37" s="3">
        <f>I37-J37</f>
        <v>11179.18</v>
      </c>
      <c r="L37" s="3">
        <f t="shared" si="11"/>
        <v>3726.3933333333334</v>
      </c>
      <c r="M37" s="3">
        <f t="shared" si="12"/>
        <v>1242.1311111111111</v>
      </c>
      <c r="N37" s="3">
        <f t="shared" si="13"/>
        <v>1242.1311111111111</v>
      </c>
      <c r="O37" s="3">
        <f t="shared" si="14"/>
        <v>1242.1311111111111</v>
      </c>
      <c r="P37" s="3">
        <f t="shared" si="15"/>
        <v>1242.1311111111111</v>
      </c>
      <c r="Q37" s="3">
        <f t="shared" si="16"/>
        <v>1242.1311111111111</v>
      </c>
      <c r="R37" s="3">
        <f t="shared" si="17"/>
        <v>1242.1311111111111</v>
      </c>
      <c r="S37" s="3">
        <f>L37+M37+N37+O37+P37+Q37+R37</f>
        <v>11179.18</v>
      </c>
    </row>
    <row r="38" spans="1:19" ht="15.75" thickBot="1" x14ac:dyDescent="0.3">
      <c r="A38" s="1" t="s">
        <v>138</v>
      </c>
      <c r="B38" s="1" t="s">
        <v>139</v>
      </c>
      <c r="C38" s="7" t="s">
        <v>161</v>
      </c>
      <c r="D38" s="11">
        <v>42219</v>
      </c>
      <c r="E38" s="1" t="s">
        <v>152</v>
      </c>
      <c r="F38" s="11">
        <v>42916</v>
      </c>
      <c r="G38" s="13"/>
      <c r="H38" s="1"/>
      <c r="I38" s="3">
        <v>5336.5</v>
      </c>
      <c r="J38" s="3">
        <f>I38*50/100</f>
        <v>2668.25</v>
      </c>
      <c r="K38" s="3">
        <f>I38-J38</f>
        <v>2668.25</v>
      </c>
      <c r="L38" s="3">
        <f t="shared" si="11"/>
        <v>889.41666666666674</v>
      </c>
      <c r="M38" s="3">
        <f t="shared" si="12"/>
        <v>296.47222222222223</v>
      </c>
      <c r="N38" s="3">
        <f t="shared" si="13"/>
        <v>296.47222222222223</v>
      </c>
      <c r="O38" s="3">
        <f t="shared" si="14"/>
        <v>296.47222222222223</v>
      </c>
      <c r="P38" s="3">
        <f t="shared" si="15"/>
        <v>296.47222222222223</v>
      </c>
      <c r="Q38" s="3">
        <f t="shared" si="16"/>
        <v>296.47222222222223</v>
      </c>
      <c r="R38" s="3">
        <f t="shared" si="17"/>
        <v>296.47222222222223</v>
      </c>
      <c r="S38" s="3">
        <f>L38+M38+N38+O38+P38+Q38+R38</f>
        <v>2668.25</v>
      </c>
    </row>
    <row r="39" spans="1:19" ht="15.75" thickBot="1" x14ac:dyDescent="0.3">
      <c r="A39" s="1" t="s">
        <v>140</v>
      </c>
      <c r="B39" s="1" t="s">
        <v>139</v>
      </c>
      <c r="C39" s="7" t="s">
        <v>161</v>
      </c>
      <c r="D39" s="11">
        <v>41523</v>
      </c>
      <c r="E39" s="1" t="s">
        <v>149</v>
      </c>
      <c r="F39" s="1"/>
      <c r="G39" s="17"/>
      <c r="H39" s="1"/>
      <c r="I39" s="3">
        <v>5409.5</v>
      </c>
      <c r="J39" s="3">
        <f>I39*0/100</f>
        <v>0</v>
      </c>
      <c r="K39" s="3">
        <f>I39-J39</f>
        <v>5409.5</v>
      </c>
      <c r="L39" s="3">
        <f t="shared" si="11"/>
        <v>1803.1666666666665</v>
      </c>
      <c r="M39" s="3">
        <f t="shared" si="12"/>
        <v>601.05555555555554</v>
      </c>
      <c r="N39" s="3">
        <f t="shared" si="13"/>
        <v>601.05555555555554</v>
      </c>
      <c r="O39" s="3">
        <f t="shared" si="14"/>
        <v>601.05555555555554</v>
      </c>
      <c r="P39" s="3">
        <f t="shared" si="15"/>
        <v>601.05555555555554</v>
      </c>
      <c r="Q39" s="3">
        <f t="shared" si="16"/>
        <v>601.05555555555554</v>
      </c>
      <c r="R39" s="3">
        <f t="shared" si="17"/>
        <v>601.05555555555554</v>
      </c>
      <c r="S39" s="3">
        <f>L39+M39+N39+O39+P39+Q39+R39</f>
        <v>5409.5</v>
      </c>
    </row>
    <row r="40" spans="1:19" ht="15.75" thickBot="1" x14ac:dyDescent="0.3">
      <c r="A40" s="1" t="s">
        <v>141</v>
      </c>
      <c r="B40" s="1" t="s">
        <v>139</v>
      </c>
      <c r="C40" s="7" t="s">
        <v>161</v>
      </c>
      <c r="D40" s="11">
        <v>42219</v>
      </c>
      <c r="E40" s="1" t="s">
        <v>152</v>
      </c>
      <c r="F40" s="11">
        <v>42916</v>
      </c>
      <c r="G40" s="13"/>
      <c r="H40" s="1"/>
      <c r="I40" s="3" t="s">
        <v>177</v>
      </c>
      <c r="J40" s="3" t="e">
        <f>I40*50/100</f>
        <v>#VALUE!</v>
      </c>
      <c r="K40" s="3" t="s">
        <v>165</v>
      </c>
      <c r="L40" s="3" t="e">
        <f t="shared" si="11"/>
        <v>#VALUE!</v>
      </c>
      <c r="M40" s="3" t="e">
        <f t="shared" si="12"/>
        <v>#VALUE!</v>
      </c>
      <c r="N40" s="3" t="e">
        <f t="shared" si="13"/>
        <v>#VALUE!</v>
      </c>
      <c r="O40" s="3" t="e">
        <f t="shared" si="14"/>
        <v>#VALUE!</v>
      </c>
      <c r="P40" s="3" t="e">
        <f t="shared" si="15"/>
        <v>#VALUE!</v>
      </c>
      <c r="Q40" s="3" t="e">
        <f t="shared" si="16"/>
        <v>#VALUE!</v>
      </c>
      <c r="R40" s="3" t="e">
        <f t="shared" si="17"/>
        <v>#VALUE!</v>
      </c>
      <c r="S40" s="3" t="s">
        <v>165</v>
      </c>
    </row>
    <row r="41" spans="1:19" ht="15.75" thickBot="1" x14ac:dyDescent="0.3">
      <c r="A41" s="1" t="s">
        <v>142</v>
      </c>
      <c r="B41" s="1" t="s">
        <v>139</v>
      </c>
      <c r="C41" s="7" t="s">
        <v>161</v>
      </c>
      <c r="D41" s="11">
        <v>42219</v>
      </c>
      <c r="E41" s="1" t="s">
        <v>152</v>
      </c>
      <c r="F41" s="11">
        <v>42916</v>
      </c>
      <c r="G41" s="13"/>
      <c r="H41" s="1"/>
      <c r="I41" s="3">
        <v>5336.5</v>
      </c>
      <c r="J41" s="3">
        <f>I41*50/100</f>
        <v>2668.25</v>
      </c>
      <c r="K41" s="3">
        <f t="shared" ref="K41:K54" si="18">I41-J41</f>
        <v>2668.25</v>
      </c>
      <c r="L41" s="3">
        <f t="shared" si="11"/>
        <v>889.41666666666674</v>
      </c>
      <c r="M41" s="3">
        <f t="shared" si="12"/>
        <v>296.47222222222223</v>
      </c>
      <c r="N41" s="3">
        <f t="shared" si="13"/>
        <v>296.47222222222223</v>
      </c>
      <c r="O41" s="3">
        <f t="shared" si="14"/>
        <v>296.47222222222223</v>
      </c>
      <c r="P41" s="3">
        <f t="shared" si="15"/>
        <v>296.47222222222223</v>
      </c>
      <c r="Q41" s="3">
        <f t="shared" si="16"/>
        <v>296.47222222222223</v>
      </c>
      <c r="R41" s="3">
        <f t="shared" si="17"/>
        <v>296.47222222222223</v>
      </c>
      <c r="S41" s="3">
        <f>L41+M41+N41+O41+P41+Q41+R41</f>
        <v>2668.25</v>
      </c>
    </row>
    <row r="42" spans="1:19" ht="15.75" thickBot="1" x14ac:dyDescent="0.3">
      <c r="A42" s="1" t="s">
        <v>143</v>
      </c>
      <c r="B42" s="1" t="s">
        <v>139</v>
      </c>
      <c r="C42" s="7" t="s">
        <v>161</v>
      </c>
      <c r="D42" s="11">
        <v>42250</v>
      </c>
      <c r="E42" s="7" t="s">
        <v>154</v>
      </c>
      <c r="F42" s="20">
        <v>42916</v>
      </c>
      <c r="G42" s="12"/>
      <c r="H42" s="7"/>
      <c r="I42" s="3">
        <v>5336.5</v>
      </c>
      <c r="J42" s="3">
        <f>I42*25/100</f>
        <v>1334.125</v>
      </c>
      <c r="K42" s="3">
        <f t="shared" si="18"/>
        <v>4002.375</v>
      </c>
      <c r="L42" s="3">
        <f t="shared" si="11"/>
        <v>1334.125</v>
      </c>
      <c r="M42" s="3">
        <f t="shared" si="12"/>
        <v>444.70833333333331</v>
      </c>
      <c r="N42" s="3">
        <f t="shared" si="13"/>
        <v>444.70833333333331</v>
      </c>
      <c r="O42" s="3">
        <f t="shared" si="14"/>
        <v>444.70833333333331</v>
      </c>
      <c r="P42" s="3">
        <f t="shared" si="15"/>
        <v>444.70833333333331</v>
      </c>
      <c r="Q42" s="3">
        <f t="shared" si="16"/>
        <v>444.70833333333331</v>
      </c>
      <c r="R42" s="3">
        <f t="shared" si="17"/>
        <v>444.70833333333331</v>
      </c>
      <c r="S42" s="3">
        <f>L42+M42+N42+O42+P42+Q42+R42</f>
        <v>4002.3750000000005</v>
      </c>
    </row>
    <row r="43" spans="1:19" ht="15.75" thickBot="1" x14ac:dyDescent="0.3">
      <c r="A43" s="1" t="s">
        <v>144</v>
      </c>
      <c r="B43" s="1" t="s">
        <v>139</v>
      </c>
      <c r="C43" s="7" t="s">
        <v>161</v>
      </c>
      <c r="D43" s="11">
        <v>42219</v>
      </c>
      <c r="E43" s="1" t="s">
        <v>152</v>
      </c>
      <c r="F43" s="11">
        <v>42916</v>
      </c>
      <c r="G43" s="13"/>
      <c r="H43" s="1"/>
      <c r="I43" s="3">
        <v>5336.5</v>
      </c>
      <c r="J43" s="3">
        <f>I43*50/100</f>
        <v>2668.25</v>
      </c>
      <c r="K43" s="3">
        <f t="shared" si="18"/>
        <v>2668.25</v>
      </c>
      <c r="L43" s="3">
        <f t="shared" si="11"/>
        <v>889.41666666666674</v>
      </c>
      <c r="M43" s="3">
        <f t="shared" si="12"/>
        <v>296.47222222222223</v>
      </c>
      <c r="N43" s="3">
        <f t="shared" si="13"/>
        <v>296.47222222222223</v>
      </c>
      <c r="O43" s="3">
        <f t="shared" si="14"/>
        <v>296.47222222222223</v>
      </c>
      <c r="P43" s="3">
        <f t="shared" si="15"/>
        <v>296.47222222222223</v>
      </c>
      <c r="Q43" s="3">
        <f t="shared" si="16"/>
        <v>296.47222222222223</v>
      </c>
      <c r="R43" s="3">
        <f t="shared" si="17"/>
        <v>296.47222222222223</v>
      </c>
      <c r="S43" s="3">
        <f>L43+M43+N43+O43+P43+Q43+R43</f>
        <v>2668.25</v>
      </c>
    </row>
    <row r="44" spans="1:19" ht="15.75" thickBot="1" x14ac:dyDescent="0.3">
      <c r="A44" s="1" t="s">
        <v>112</v>
      </c>
      <c r="B44" s="1" t="s">
        <v>147</v>
      </c>
      <c r="C44" s="1" t="s">
        <v>148</v>
      </c>
      <c r="D44" s="11">
        <v>41897</v>
      </c>
      <c r="E44" s="1" t="s">
        <v>149</v>
      </c>
      <c r="F44" s="1"/>
      <c r="G44" s="17"/>
      <c r="H44" s="1">
        <v>20</v>
      </c>
      <c r="I44" s="3">
        <v>1426.26</v>
      </c>
      <c r="J44" s="3">
        <f t="shared" ref="J44:J55" si="19">I44*0/100</f>
        <v>0</v>
      </c>
      <c r="K44" s="3">
        <f t="shared" si="18"/>
        <v>1426.26</v>
      </c>
      <c r="L44" s="3">
        <f>K44</f>
        <v>1426.26</v>
      </c>
      <c r="M44" s="3" t="s">
        <v>165</v>
      </c>
      <c r="N44" s="3" t="s">
        <v>165</v>
      </c>
      <c r="O44" s="3" t="s">
        <v>165</v>
      </c>
      <c r="P44" s="3" t="s">
        <v>165</v>
      </c>
      <c r="Q44" s="3" t="s">
        <v>165</v>
      </c>
      <c r="R44" s="3" t="s">
        <v>165</v>
      </c>
      <c r="S44" s="3">
        <f>L44</f>
        <v>1426.26</v>
      </c>
    </row>
    <row r="45" spans="1:19" ht="15.75" thickBot="1" x14ac:dyDescent="0.3">
      <c r="A45" s="1" t="s">
        <v>100</v>
      </c>
      <c r="B45" s="1" t="s">
        <v>147</v>
      </c>
      <c r="C45" s="1" t="s">
        <v>148</v>
      </c>
      <c r="D45" s="11">
        <v>41892</v>
      </c>
      <c r="E45" s="1" t="s">
        <v>149</v>
      </c>
      <c r="F45" s="1"/>
      <c r="G45" s="17"/>
      <c r="H45" s="1">
        <v>20</v>
      </c>
      <c r="I45" s="3">
        <v>1584.73</v>
      </c>
      <c r="J45" s="3">
        <f t="shared" si="19"/>
        <v>0</v>
      </c>
      <c r="K45" s="3">
        <f t="shared" si="18"/>
        <v>1584.73</v>
      </c>
      <c r="L45" s="3">
        <f>K45</f>
        <v>1584.73</v>
      </c>
      <c r="M45" s="3" t="s">
        <v>165</v>
      </c>
      <c r="N45" s="3" t="s">
        <v>165</v>
      </c>
      <c r="O45" s="3" t="s">
        <v>165</v>
      </c>
      <c r="P45" s="3" t="s">
        <v>165</v>
      </c>
      <c r="Q45" s="3" t="s">
        <v>165</v>
      </c>
      <c r="R45" s="3" t="s">
        <v>165</v>
      </c>
      <c r="S45" s="3">
        <f>L45</f>
        <v>1584.73</v>
      </c>
    </row>
    <row r="46" spans="1:19" ht="15.75" thickBot="1" x14ac:dyDescent="0.3">
      <c r="A46" s="1" t="s">
        <v>118</v>
      </c>
      <c r="B46" s="1" t="s">
        <v>147</v>
      </c>
      <c r="C46" s="1" t="s">
        <v>148</v>
      </c>
      <c r="D46" s="11">
        <v>41556</v>
      </c>
      <c r="E46" s="1" t="s">
        <v>149</v>
      </c>
      <c r="F46" s="1"/>
      <c r="G46" s="17"/>
      <c r="H46" s="1"/>
      <c r="I46" s="3">
        <v>4057.87</v>
      </c>
      <c r="J46" s="3">
        <f t="shared" si="19"/>
        <v>0</v>
      </c>
      <c r="K46" s="3">
        <f t="shared" si="18"/>
        <v>4057.87</v>
      </c>
      <c r="L46" s="3">
        <v>1283.6300000000001</v>
      </c>
      <c r="M46" s="3">
        <v>519.87</v>
      </c>
      <c r="N46" s="3">
        <f>K46/9</f>
        <v>450.87444444444441</v>
      </c>
      <c r="O46" s="3">
        <f>K46/9</f>
        <v>450.87444444444441</v>
      </c>
      <c r="P46" s="3">
        <f>K46/9</f>
        <v>450.87444444444441</v>
      </c>
      <c r="Q46" s="3">
        <f>K46/9</f>
        <v>450.87444444444441</v>
      </c>
      <c r="R46" s="3">
        <f>K46/9</f>
        <v>450.87444444444441</v>
      </c>
      <c r="S46" s="3">
        <f>L46+M46+N46+O46+P46+Q46+R46</f>
        <v>4057.8722222222232</v>
      </c>
    </row>
    <row r="47" spans="1:19" ht="15.75" thickBot="1" x14ac:dyDescent="0.3">
      <c r="A47" s="1" t="s">
        <v>121</v>
      </c>
      <c r="B47" s="1" t="s">
        <v>147</v>
      </c>
      <c r="C47" s="1" t="s">
        <v>148</v>
      </c>
      <c r="D47" s="11">
        <v>41520</v>
      </c>
      <c r="E47" s="1" t="s">
        <v>149</v>
      </c>
      <c r="F47" s="1"/>
      <c r="G47" s="17"/>
      <c r="H47" s="1"/>
      <c r="I47" s="3">
        <v>23010.84</v>
      </c>
      <c r="J47" s="3">
        <f t="shared" si="19"/>
        <v>0</v>
      </c>
      <c r="K47" s="3">
        <f t="shared" si="18"/>
        <v>23010.84</v>
      </c>
      <c r="L47" s="3">
        <f>K47/9*3</f>
        <v>7670.2800000000007</v>
      </c>
      <c r="M47" s="3">
        <f>K47/9</f>
        <v>2556.7600000000002</v>
      </c>
      <c r="N47" s="3">
        <f>K47/9</f>
        <v>2556.7600000000002</v>
      </c>
      <c r="O47" s="3">
        <f>K47/9</f>
        <v>2556.7600000000002</v>
      </c>
      <c r="P47" s="3">
        <f>K47/9</f>
        <v>2556.7600000000002</v>
      </c>
      <c r="Q47" s="3">
        <f>K47/9</f>
        <v>2556.7600000000002</v>
      </c>
      <c r="R47" s="3">
        <f>K47/9</f>
        <v>2556.7600000000002</v>
      </c>
      <c r="S47" s="3">
        <f>L47+M47+N47+O47+P47+Q47+R47</f>
        <v>23010.840000000004</v>
      </c>
    </row>
    <row r="48" spans="1:19" ht="15.75" thickBot="1" x14ac:dyDescent="0.3">
      <c r="A48" s="1" t="s">
        <v>96</v>
      </c>
      <c r="B48" s="1" t="s">
        <v>147</v>
      </c>
      <c r="C48" s="1" t="s">
        <v>148</v>
      </c>
      <c r="D48" s="11">
        <v>41890</v>
      </c>
      <c r="E48" s="1" t="s">
        <v>149</v>
      </c>
      <c r="F48" s="1"/>
      <c r="G48" s="17"/>
      <c r="H48" s="1">
        <v>15</v>
      </c>
      <c r="I48" s="3">
        <v>962.72</v>
      </c>
      <c r="J48" s="3">
        <f t="shared" si="19"/>
        <v>0</v>
      </c>
      <c r="K48" s="3">
        <f t="shared" si="18"/>
        <v>962.72</v>
      </c>
      <c r="L48" s="3">
        <f>K48</f>
        <v>962.72</v>
      </c>
      <c r="M48" s="3" t="s">
        <v>165</v>
      </c>
      <c r="N48" s="3" t="s">
        <v>165</v>
      </c>
      <c r="O48" s="3" t="s">
        <v>165</v>
      </c>
      <c r="P48" s="3" t="s">
        <v>165</v>
      </c>
      <c r="Q48" s="3" t="s">
        <v>165</v>
      </c>
      <c r="R48" s="3" t="s">
        <v>165</v>
      </c>
      <c r="S48" s="3">
        <f>L48</f>
        <v>962.72</v>
      </c>
    </row>
    <row r="49" spans="1:19" ht="15.75" thickBot="1" x14ac:dyDescent="0.3">
      <c r="A49" s="1" t="s">
        <v>103</v>
      </c>
      <c r="B49" s="1" t="s">
        <v>147</v>
      </c>
      <c r="C49" s="1" t="s">
        <v>148</v>
      </c>
      <c r="D49" s="11">
        <v>41892</v>
      </c>
      <c r="E49" s="1" t="s">
        <v>149</v>
      </c>
      <c r="F49" s="1"/>
      <c r="G49" s="17"/>
      <c r="H49" s="1"/>
      <c r="I49" s="3">
        <v>4278.78</v>
      </c>
      <c r="J49" s="3">
        <f t="shared" si="19"/>
        <v>0</v>
      </c>
      <c r="K49" s="3">
        <f t="shared" si="18"/>
        <v>4278.78</v>
      </c>
      <c r="L49" s="3">
        <f>K49/9*3</f>
        <v>1426.2599999999998</v>
      </c>
      <c r="M49" s="3">
        <f>K49/9</f>
        <v>475.41999999999996</v>
      </c>
      <c r="N49" s="3">
        <f>K49/9</f>
        <v>475.41999999999996</v>
      </c>
      <c r="O49" s="3">
        <f>K49/9</f>
        <v>475.41999999999996</v>
      </c>
      <c r="P49" s="3">
        <f>K49/9</f>
        <v>475.41999999999996</v>
      </c>
      <c r="Q49" s="3">
        <f>K49/9</f>
        <v>475.41999999999996</v>
      </c>
      <c r="R49" s="3">
        <f>K49/9</f>
        <v>475.41999999999996</v>
      </c>
      <c r="S49" s="3">
        <f>L49+M49+N49+O49+P49+Q49+R49</f>
        <v>4278.78</v>
      </c>
    </row>
    <row r="50" spans="1:19" ht="15.75" thickBot="1" x14ac:dyDescent="0.3">
      <c r="A50" s="1" t="s">
        <v>107</v>
      </c>
      <c r="B50" s="1" t="s">
        <v>147</v>
      </c>
      <c r="C50" s="1" t="s">
        <v>148</v>
      </c>
      <c r="D50" s="11">
        <v>41519</v>
      </c>
      <c r="E50" s="1" t="s">
        <v>149</v>
      </c>
      <c r="F50" s="1"/>
      <c r="G50" s="17"/>
      <c r="H50" s="1"/>
      <c r="I50" s="3">
        <v>4035.12</v>
      </c>
      <c r="J50" s="3">
        <f t="shared" si="19"/>
        <v>0</v>
      </c>
      <c r="K50" s="3">
        <f t="shared" si="18"/>
        <v>4035.12</v>
      </c>
      <c r="L50" s="3">
        <f>K50/9*3</f>
        <v>1345.04</v>
      </c>
      <c r="M50" s="3">
        <f>K50/9</f>
        <v>448.34666666666664</v>
      </c>
      <c r="N50" s="3">
        <f>K50/9</f>
        <v>448.34666666666664</v>
      </c>
      <c r="O50" s="3">
        <f>K50/9</f>
        <v>448.34666666666664</v>
      </c>
      <c r="P50" s="3">
        <f>K50/9</f>
        <v>448.34666666666664</v>
      </c>
      <c r="Q50" s="3">
        <f>K50/9</f>
        <v>448.34666666666664</v>
      </c>
      <c r="R50" s="3">
        <f>K50/9</f>
        <v>448.34666666666664</v>
      </c>
      <c r="S50" s="3">
        <f>L50+M50+N50+O50+P50+Q50+R50</f>
        <v>4035.1200000000003</v>
      </c>
    </row>
    <row r="51" spans="1:19" ht="15.75" thickBot="1" x14ac:dyDescent="0.3">
      <c r="A51" s="1" t="s">
        <v>114</v>
      </c>
      <c r="B51" s="1" t="s">
        <v>147</v>
      </c>
      <c r="C51" s="1" t="s">
        <v>150</v>
      </c>
      <c r="D51" s="11">
        <v>42408</v>
      </c>
      <c r="E51" s="1" t="s">
        <v>149</v>
      </c>
      <c r="F51" s="1"/>
      <c r="G51" s="17"/>
      <c r="H51" s="1"/>
      <c r="I51" s="4">
        <v>23338.799999999999</v>
      </c>
      <c r="J51" s="3">
        <f t="shared" si="19"/>
        <v>0</v>
      </c>
      <c r="K51" s="3">
        <f t="shared" si="18"/>
        <v>23338.799999999999</v>
      </c>
      <c r="L51" s="3">
        <v>23338.799999999999</v>
      </c>
      <c r="M51" s="4">
        <f>K51-L51</f>
        <v>0</v>
      </c>
      <c r="N51" s="4" t="s">
        <v>165</v>
      </c>
      <c r="O51" s="4" t="s">
        <v>165</v>
      </c>
      <c r="P51" s="4" t="s">
        <v>165</v>
      </c>
      <c r="Q51" s="4" t="s">
        <v>165</v>
      </c>
      <c r="R51" s="4" t="s">
        <v>165</v>
      </c>
      <c r="S51" s="3">
        <f>L51+M51</f>
        <v>23338.799999999999</v>
      </c>
    </row>
    <row r="52" spans="1:19" ht="15.75" thickBot="1" x14ac:dyDescent="0.3">
      <c r="A52" s="1" t="s">
        <v>123</v>
      </c>
      <c r="B52" s="1" t="s">
        <v>147</v>
      </c>
      <c r="C52" s="1" t="s">
        <v>148</v>
      </c>
      <c r="D52" s="11">
        <v>41521</v>
      </c>
      <c r="E52" s="1" t="s">
        <v>149</v>
      </c>
      <c r="F52" s="1"/>
      <c r="G52" s="17"/>
      <c r="H52" s="1">
        <v>10</v>
      </c>
      <c r="I52" s="3">
        <v>637.85</v>
      </c>
      <c r="J52" s="3">
        <f t="shared" si="19"/>
        <v>0</v>
      </c>
      <c r="K52" s="3">
        <f t="shared" si="18"/>
        <v>637.85</v>
      </c>
      <c r="L52" s="3">
        <f>K52</f>
        <v>637.85</v>
      </c>
      <c r="M52" s="3" t="s">
        <v>165</v>
      </c>
      <c r="N52" s="3" t="s">
        <v>165</v>
      </c>
      <c r="O52" s="3" t="s">
        <v>165</v>
      </c>
      <c r="P52" s="3" t="s">
        <v>165</v>
      </c>
      <c r="Q52" s="3" t="s">
        <v>165</v>
      </c>
      <c r="R52" s="3" t="s">
        <v>165</v>
      </c>
      <c r="S52" s="3">
        <f>L52</f>
        <v>637.85</v>
      </c>
    </row>
    <row r="53" spans="1:19" ht="15.75" thickBot="1" x14ac:dyDescent="0.3">
      <c r="A53" s="1" t="s">
        <v>90</v>
      </c>
      <c r="B53" s="1" t="s">
        <v>147</v>
      </c>
      <c r="C53" s="1" t="s">
        <v>148</v>
      </c>
      <c r="D53" s="11">
        <v>41520</v>
      </c>
      <c r="E53" s="1" t="s">
        <v>149</v>
      </c>
      <c r="F53" s="1"/>
      <c r="G53" s="17"/>
      <c r="H53" s="1"/>
      <c r="I53" s="3">
        <v>4159.92</v>
      </c>
      <c r="J53" s="3">
        <f t="shared" si="19"/>
        <v>0</v>
      </c>
      <c r="K53" s="3">
        <f t="shared" si="18"/>
        <v>4159.92</v>
      </c>
      <c r="L53" s="3">
        <f>K53/9*3</f>
        <v>1386.64</v>
      </c>
      <c r="M53" s="3">
        <f>K53/9</f>
        <v>462.21333333333337</v>
      </c>
      <c r="N53" s="3">
        <f>K53/9</f>
        <v>462.21333333333337</v>
      </c>
      <c r="O53" s="3">
        <f>K53/9</f>
        <v>462.21333333333337</v>
      </c>
      <c r="P53" s="3">
        <f>K53/9</f>
        <v>462.21333333333337</v>
      </c>
      <c r="Q53" s="3">
        <f>K53/9</f>
        <v>462.21333333333337</v>
      </c>
      <c r="R53" s="3">
        <f>K53/9</f>
        <v>462.21333333333337</v>
      </c>
      <c r="S53" s="3">
        <f>L53+M53+N53+O53+P53+Q53+R53</f>
        <v>4159.9199999999992</v>
      </c>
    </row>
    <row r="54" spans="1:19" ht="15.75" thickBot="1" x14ac:dyDescent="0.3">
      <c r="A54" s="1" t="s">
        <v>93</v>
      </c>
      <c r="B54" s="1" t="s">
        <v>147</v>
      </c>
      <c r="C54" s="1" t="s">
        <v>148</v>
      </c>
      <c r="D54" s="11">
        <v>41891</v>
      </c>
      <c r="E54" s="1" t="s">
        <v>149</v>
      </c>
      <c r="F54" s="1"/>
      <c r="G54" s="17"/>
      <c r="H54" s="1"/>
      <c r="I54" s="3">
        <v>3850.9</v>
      </c>
      <c r="J54" s="3">
        <f t="shared" si="19"/>
        <v>0</v>
      </c>
      <c r="K54" s="3">
        <f t="shared" si="18"/>
        <v>3850.9</v>
      </c>
      <c r="L54" s="3">
        <f>K54</f>
        <v>3850.9</v>
      </c>
      <c r="M54" s="3" t="s">
        <v>165</v>
      </c>
      <c r="N54" s="3" t="s">
        <v>165</v>
      </c>
      <c r="O54" s="3" t="s">
        <v>165</v>
      </c>
      <c r="P54" s="3" t="s">
        <v>165</v>
      </c>
      <c r="Q54" s="3" t="s">
        <v>165</v>
      </c>
      <c r="R54" s="3" t="s">
        <v>165</v>
      </c>
      <c r="S54" s="3">
        <f>L54</f>
        <v>3850.9</v>
      </c>
    </row>
    <row r="55" spans="1:19" ht="15.75" thickBot="1" x14ac:dyDescent="0.3">
      <c r="A55" s="1" t="s">
        <v>95</v>
      </c>
      <c r="B55" s="1" t="s">
        <v>147</v>
      </c>
      <c r="C55" s="1" t="s">
        <v>148</v>
      </c>
      <c r="D55" s="11">
        <v>41892</v>
      </c>
      <c r="E55" s="1" t="s">
        <v>149</v>
      </c>
      <c r="F55" s="1"/>
      <c r="G55" s="17"/>
      <c r="H55" s="1"/>
      <c r="I55" s="3" t="s">
        <v>177</v>
      </c>
      <c r="J55" s="3" t="e">
        <f t="shared" si="19"/>
        <v>#VALUE!</v>
      </c>
      <c r="K55" s="3" t="s">
        <v>165</v>
      </c>
      <c r="L55" s="3" t="e">
        <f>K55/9*3</f>
        <v>#VALUE!</v>
      </c>
      <c r="M55" s="3" t="e">
        <f>K55/9</f>
        <v>#VALUE!</v>
      </c>
      <c r="N55" s="3" t="e">
        <f>K55/9</f>
        <v>#VALUE!</v>
      </c>
      <c r="O55" s="3" t="e">
        <f>K55/9</f>
        <v>#VALUE!</v>
      </c>
      <c r="P55" s="3" t="e">
        <f>K55/9</f>
        <v>#VALUE!</v>
      </c>
      <c r="Q55" s="3" t="e">
        <f>K55/9</f>
        <v>#VALUE!</v>
      </c>
      <c r="R55" s="3" t="e">
        <f>K55/9</f>
        <v>#VALUE!</v>
      </c>
      <c r="S55" s="3" t="s">
        <v>165</v>
      </c>
    </row>
    <row r="56" spans="1:19" ht="15.75" thickBot="1" x14ac:dyDescent="0.3">
      <c r="A56" s="1" t="s">
        <v>102</v>
      </c>
      <c r="B56" s="1" t="s">
        <v>147</v>
      </c>
      <c r="C56" s="1" t="s">
        <v>151</v>
      </c>
      <c r="D56" s="11">
        <v>42264</v>
      </c>
      <c r="E56" s="1" t="s">
        <v>152</v>
      </c>
      <c r="F56" s="11">
        <v>43646</v>
      </c>
      <c r="G56" s="13"/>
      <c r="H56" s="1"/>
      <c r="I56" s="3">
        <v>26148.85</v>
      </c>
      <c r="J56" s="3">
        <f>I56*50/100</f>
        <v>13074.424999999999</v>
      </c>
      <c r="K56" s="3">
        <f>I56-J56</f>
        <v>13074.424999999999</v>
      </c>
      <c r="L56" s="3">
        <f>K56/9*3</f>
        <v>4358.1416666666664</v>
      </c>
      <c r="M56" s="3">
        <f>K56/9</f>
        <v>1452.7138888888887</v>
      </c>
      <c r="N56" s="3">
        <f>K56/9</f>
        <v>1452.7138888888887</v>
      </c>
      <c r="O56" s="3">
        <f>K56/9</f>
        <v>1452.7138888888887</v>
      </c>
      <c r="P56" s="3">
        <f>K56/9</f>
        <v>1452.7138888888887</v>
      </c>
      <c r="Q56" s="3">
        <f>K56/9</f>
        <v>1452.7138888888887</v>
      </c>
      <c r="R56" s="3">
        <f>K56/9</f>
        <v>1452.7138888888887</v>
      </c>
      <c r="S56" s="3">
        <f>L56+M56+N56+O56+P56+Q56+R56</f>
        <v>13074.425000000001</v>
      </c>
    </row>
    <row r="57" spans="1:19" ht="15.75" thickBot="1" x14ac:dyDescent="0.3">
      <c r="A57" s="1" t="s">
        <v>104</v>
      </c>
      <c r="B57" s="1" t="s">
        <v>147</v>
      </c>
      <c r="C57" s="1" t="s">
        <v>150</v>
      </c>
      <c r="D57" s="11">
        <v>40798</v>
      </c>
      <c r="E57" s="1" t="s">
        <v>149</v>
      </c>
      <c r="F57" s="1"/>
      <c r="G57" s="17"/>
      <c r="H57" s="1"/>
      <c r="I57" s="3">
        <v>23537.96</v>
      </c>
      <c r="J57" s="3">
        <f>I57*0/100</f>
        <v>0</v>
      </c>
      <c r="K57" s="3">
        <f>I57-J57</f>
        <v>23537.96</v>
      </c>
      <c r="L57" s="3">
        <f>K57/9*3</f>
        <v>7845.9866666666658</v>
      </c>
      <c r="M57" s="3">
        <f>K57/9</f>
        <v>2615.3288888888887</v>
      </c>
      <c r="N57" s="3">
        <f>K57/9</f>
        <v>2615.3288888888887</v>
      </c>
      <c r="O57" s="3">
        <f>K57/9</f>
        <v>2615.3288888888887</v>
      </c>
      <c r="P57" s="3">
        <f>K57/9</f>
        <v>2615.3288888888887</v>
      </c>
      <c r="Q57" s="3">
        <f>K57/9</f>
        <v>2615.3288888888887</v>
      </c>
      <c r="R57" s="3">
        <f>K57/9</f>
        <v>2615.3288888888887</v>
      </c>
      <c r="S57" s="3">
        <f>L57+M57+N57+O57+P57+Q57+R57</f>
        <v>23537.96</v>
      </c>
    </row>
    <row r="58" spans="1:19" ht="15.75" thickBot="1" x14ac:dyDescent="0.3">
      <c r="A58" s="1" t="s">
        <v>109</v>
      </c>
      <c r="B58" s="1" t="s">
        <v>147</v>
      </c>
      <c r="C58" s="1" t="s">
        <v>148</v>
      </c>
      <c r="D58" s="11">
        <v>41892</v>
      </c>
      <c r="E58" s="1" t="s">
        <v>149</v>
      </c>
      <c r="F58" s="1"/>
      <c r="G58" s="17"/>
      <c r="H58" s="1"/>
      <c r="I58" s="3">
        <v>3889.8</v>
      </c>
      <c r="J58" s="3">
        <f>I58*0/100</f>
        <v>0</v>
      </c>
      <c r="K58" s="3">
        <f>I58-J58</f>
        <v>3889.8</v>
      </c>
      <c r="L58" s="3">
        <f>K58/9*3</f>
        <v>1296.6000000000001</v>
      </c>
      <c r="M58" s="3">
        <f>K58/9</f>
        <v>432.20000000000005</v>
      </c>
      <c r="N58" s="3">
        <f>K58/9</f>
        <v>432.20000000000005</v>
      </c>
      <c r="O58" s="3">
        <f>K58/9</f>
        <v>432.20000000000005</v>
      </c>
      <c r="P58" s="3">
        <f>K58/9</f>
        <v>432.20000000000005</v>
      </c>
      <c r="Q58" s="3">
        <f>K58/9</f>
        <v>432.20000000000005</v>
      </c>
      <c r="R58" s="3">
        <f>K58/9</f>
        <v>432.20000000000005</v>
      </c>
      <c r="S58" s="3">
        <f>L58+M58+N58+O58+P58+Q58+R58</f>
        <v>3889.7999999999993</v>
      </c>
    </row>
    <row r="59" spans="1:19" ht="15.75" thickBot="1" x14ac:dyDescent="0.3">
      <c r="A59" s="1" t="s">
        <v>113</v>
      </c>
      <c r="B59" s="1" t="s">
        <v>147</v>
      </c>
      <c r="C59" s="1" t="s">
        <v>148</v>
      </c>
      <c r="D59" s="11">
        <v>41523</v>
      </c>
      <c r="E59" s="1" t="s">
        <v>149</v>
      </c>
      <c r="F59" s="1"/>
      <c r="G59" s="17"/>
      <c r="H59" s="1"/>
      <c r="I59" s="3">
        <v>23010.84</v>
      </c>
      <c r="J59" s="3">
        <f>I59*0/100</f>
        <v>0</v>
      </c>
      <c r="K59" s="3">
        <f>I59-J59</f>
        <v>23010.84</v>
      </c>
      <c r="L59" s="3">
        <f>K59/9*3</f>
        <v>7670.2800000000007</v>
      </c>
      <c r="M59" s="3">
        <f>K59/9</f>
        <v>2556.7600000000002</v>
      </c>
      <c r="N59" s="3">
        <f>K59/9</f>
        <v>2556.7600000000002</v>
      </c>
      <c r="O59" s="3">
        <f>K59/9</f>
        <v>2556.7600000000002</v>
      </c>
      <c r="P59" s="3">
        <f>K59/9</f>
        <v>2556.7600000000002</v>
      </c>
      <c r="Q59" s="3">
        <f>K59/9</f>
        <v>2556.7600000000002</v>
      </c>
      <c r="R59" s="3">
        <f>K59/9</f>
        <v>2556.7600000000002</v>
      </c>
      <c r="S59" s="3">
        <f>L59+M59+N59+O59+P59+Q59+R59</f>
        <v>23010.840000000004</v>
      </c>
    </row>
    <row r="60" spans="1:19" ht="15.75" thickBot="1" x14ac:dyDescent="0.3">
      <c r="A60" s="1" t="s">
        <v>124</v>
      </c>
      <c r="B60" s="1" t="s">
        <v>147</v>
      </c>
      <c r="C60" s="1" t="s">
        <v>148</v>
      </c>
      <c r="D60" s="11">
        <v>41523</v>
      </c>
      <c r="E60" s="1" t="s">
        <v>153</v>
      </c>
      <c r="F60" s="11">
        <v>42916</v>
      </c>
      <c r="G60" s="13"/>
      <c r="H60" s="1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thickBot="1" x14ac:dyDescent="0.3">
      <c r="A61" s="1" t="s">
        <v>99</v>
      </c>
      <c r="B61" s="1" t="s">
        <v>147</v>
      </c>
      <c r="C61" s="1" t="s">
        <v>150</v>
      </c>
      <c r="D61" s="11">
        <v>42264</v>
      </c>
      <c r="E61" s="1" t="s">
        <v>152</v>
      </c>
      <c r="F61" s="11">
        <v>43646</v>
      </c>
      <c r="G61" s="13"/>
      <c r="H61" s="1"/>
      <c r="I61" s="3">
        <v>30844.97</v>
      </c>
      <c r="J61" s="3">
        <f>I61*50/100</f>
        <v>15422.485000000001</v>
      </c>
      <c r="K61" s="3">
        <f>I61-J61</f>
        <v>15422.485000000001</v>
      </c>
      <c r="L61" s="3">
        <f>K61/9*3</f>
        <v>5140.8283333333338</v>
      </c>
      <c r="M61" s="3">
        <f>K61/9</f>
        <v>1713.6094444444445</v>
      </c>
      <c r="N61" s="3">
        <f t="shared" ref="N61:N66" si="20">K61/9</f>
        <v>1713.6094444444445</v>
      </c>
      <c r="O61" s="3">
        <f t="shared" ref="O61:O66" si="21">K61/9</f>
        <v>1713.6094444444445</v>
      </c>
      <c r="P61" s="3">
        <f t="shared" ref="P61:P66" si="22">K61/9</f>
        <v>1713.6094444444445</v>
      </c>
      <c r="Q61" s="3">
        <f t="shared" ref="Q61:Q66" si="23">K61/9</f>
        <v>1713.6094444444445</v>
      </c>
      <c r="R61" s="3">
        <f t="shared" ref="R61:R66" si="24">K61/9</f>
        <v>1713.6094444444445</v>
      </c>
      <c r="S61" s="3">
        <f>L61+M61+N61+O61+P61+Q61+R61</f>
        <v>15422.485000000001</v>
      </c>
    </row>
    <row r="62" spans="1:19" ht="15.75" thickBot="1" x14ac:dyDescent="0.3">
      <c r="A62" s="1" t="s">
        <v>115</v>
      </c>
      <c r="B62" s="1" t="s">
        <v>147</v>
      </c>
      <c r="C62" s="1" t="s">
        <v>148</v>
      </c>
      <c r="D62" s="11">
        <v>41893</v>
      </c>
      <c r="E62" s="1" t="s">
        <v>149</v>
      </c>
      <c r="F62" s="1"/>
      <c r="G62" s="17"/>
      <c r="H62" s="1"/>
      <c r="I62" s="3" t="s">
        <v>177</v>
      </c>
      <c r="J62" s="3" t="e">
        <f>I62*0/100</f>
        <v>#VALUE!</v>
      </c>
      <c r="K62" s="3" t="s">
        <v>165</v>
      </c>
      <c r="L62" s="3" t="e">
        <f>K62/9*3</f>
        <v>#VALUE!</v>
      </c>
      <c r="M62" s="3" t="e">
        <f>K62/9</f>
        <v>#VALUE!</v>
      </c>
      <c r="N62" s="3" t="e">
        <f t="shared" si="20"/>
        <v>#VALUE!</v>
      </c>
      <c r="O62" s="3" t="e">
        <f t="shared" si="21"/>
        <v>#VALUE!</v>
      </c>
      <c r="P62" s="3" t="e">
        <f t="shared" si="22"/>
        <v>#VALUE!</v>
      </c>
      <c r="Q62" s="3" t="e">
        <f t="shared" si="23"/>
        <v>#VALUE!</v>
      </c>
      <c r="R62" s="3" t="e">
        <f t="shared" si="24"/>
        <v>#VALUE!</v>
      </c>
      <c r="S62" s="3" t="s">
        <v>165</v>
      </c>
    </row>
    <row r="63" spans="1:19" ht="15.75" thickBot="1" x14ac:dyDescent="0.3">
      <c r="A63" s="1" t="s">
        <v>94</v>
      </c>
      <c r="B63" s="1" t="s">
        <v>147</v>
      </c>
      <c r="C63" s="7" t="s">
        <v>157</v>
      </c>
      <c r="D63" s="11">
        <v>42223</v>
      </c>
      <c r="E63" s="1" t="s">
        <v>152</v>
      </c>
      <c r="F63" s="11">
        <v>44012</v>
      </c>
      <c r="G63" s="13" t="s">
        <v>191</v>
      </c>
      <c r="H63" s="1"/>
      <c r="I63" s="3">
        <v>25615.200000000001</v>
      </c>
      <c r="J63" s="3">
        <f>I63*50/100</f>
        <v>12807.6</v>
      </c>
      <c r="K63" s="3">
        <f t="shared" ref="K63:K70" si="25">I63-J63</f>
        <v>12807.6</v>
      </c>
      <c r="L63" s="3">
        <f>K63/9*3</f>
        <v>4269.2</v>
      </c>
      <c r="M63" s="3">
        <f>K63/9</f>
        <v>1423.0666666666666</v>
      </c>
      <c r="N63" s="3">
        <f t="shared" si="20"/>
        <v>1423.0666666666666</v>
      </c>
      <c r="O63" s="3">
        <f t="shared" si="21"/>
        <v>1423.0666666666666</v>
      </c>
      <c r="P63" s="3">
        <f t="shared" si="22"/>
        <v>1423.0666666666666</v>
      </c>
      <c r="Q63" s="3">
        <f t="shared" si="23"/>
        <v>1423.0666666666666</v>
      </c>
      <c r="R63" s="3">
        <f t="shared" si="24"/>
        <v>1423.0666666666666</v>
      </c>
      <c r="S63" s="3">
        <f>L63+M63+N63+O63+P63+Q63+R63</f>
        <v>12807.599999999999</v>
      </c>
    </row>
    <row r="64" spans="1:19" ht="15.75" thickBot="1" x14ac:dyDescent="0.3">
      <c r="A64" s="1" t="s">
        <v>101</v>
      </c>
      <c r="B64" s="1" t="s">
        <v>147</v>
      </c>
      <c r="C64" s="1" t="s">
        <v>150</v>
      </c>
      <c r="D64" s="11">
        <v>40422</v>
      </c>
      <c r="E64" s="1" t="s">
        <v>149</v>
      </c>
      <c r="F64" s="1"/>
      <c r="G64" s="17"/>
      <c r="H64" s="1"/>
      <c r="I64" s="3">
        <v>23653.24</v>
      </c>
      <c r="J64" s="3">
        <f t="shared" ref="J64:J70" si="26">I64*0/100</f>
        <v>0</v>
      </c>
      <c r="K64" s="3">
        <f t="shared" si="25"/>
        <v>23653.24</v>
      </c>
      <c r="L64" s="3">
        <v>7845.99</v>
      </c>
      <c r="M64" s="3">
        <v>2666.56</v>
      </c>
      <c r="N64" s="3">
        <f t="shared" si="20"/>
        <v>2628.137777777778</v>
      </c>
      <c r="O64" s="3">
        <f t="shared" si="21"/>
        <v>2628.137777777778</v>
      </c>
      <c r="P64" s="3">
        <f t="shared" si="22"/>
        <v>2628.137777777778</v>
      </c>
      <c r="Q64" s="3">
        <f t="shared" si="23"/>
        <v>2628.137777777778</v>
      </c>
      <c r="R64" s="3">
        <f t="shared" si="24"/>
        <v>2628.137777777778</v>
      </c>
      <c r="S64" s="3">
        <f>L64+M64+N64+O64+P64+Q64+R64</f>
        <v>23653.238888888889</v>
      </c>
    </row>
    <row r="65" spans="1:19" ht="15.75" thickBot="1" x14ac:dyDescent="0.3">
      <c r="A65" s="1" t="s">
        <v>116</v>
      </c>
      <c r="B65" s="1" t="s">
        <v>147</v>
      </c>
      <c r="C65" s="1" t="s">
        <v>148</v>
      </c>
      <c r="D65" s="11">
        <v>42047</v>
      </c>
      <c r="E65" s="1" t="s">
        <v>149</v>
      </c>
      <c r="F65" s="1"/>
      <c r="G65" s="17"/>
      <c r="H65" s="1"/>
      <c r="I65" s="3">
        <v>4754.2</v>
      </c>
      <c r="J65" s="3">
        <f t="shared" si="26"/>
        <v>0</v>
      </c>
      <c r="K65" s="3">
        <f t="shared" si="25"/>
        <v>4754.2</v>
      </c>
      <c r="L65" s="3">
        <f>K65/9*3</f>
        <v>1584.7333333333331</v>
      </c>
      <c r="M65" s="3">
        <f>K65/9</f>
        <v>528.24444444444441</v>
      </c>
      <c r="N65" s="3">
        <f t="shared" si="20"/>
        <v>528.24444444444441</v>
      </c>
      <c r="O65" s="3">
        <f t="shared" si="21"/>
        <v>528.24444444444441</v>
      </c>
      <c r="P65" s="3">
        <f t="shared" si="22"/>
        <v>528.24444444444441</v>
      </c>
      <c r="Q65" s="3">
        <f t="shared" si="23"/>
        <v>528.24444444444441</v>
      </c>
      <c r="R65" s="3">
        <f t="shared" si="24"/>
        <v>528.24444444444441</v>
      </c>
      <c r="S65" s="3">
        <f>L65+M65+N65+O65+P65+Q65+R65</f>
        <v>4754.2</v>
      </c>
    </row>
    <row r="66" spans="1:19" ht="15.75" thickBot="1" x14ac:dyDescent="0.3">
      <c r="A66" s="1" t="s">
        <v>119</v>
      </c>
      <c r="B66" s="1" t="s">
        <v>147</v>
      </c>
      <c r="C66" s="1" t="s">
        <v>148</v>
      </c>
      <c r="D66" s="11">
        <v>41520</v>
      </c>
      <c r="E66" s="1" t="s">
        <v>149</v>
      </c>
      <c r="F66" s="1"/>
      <c r="G66" s="17"/>
      <c r="H66" s="1"/>
      <c r="I66" s="3">
        <v>4035.12</v>
      </c>
      <c r="J66" s="3">
        <f t="shared" si="26"/>
        <v>0</v>
      </c>
      <c r="K66" s="3">
        <f t="shared" si="25"/>
        <v>4035.12</v>
      </c>
      <c r="L66" s="3">
        <f>K66/9*3</f>
        <v>1345.04</v>
      </c>
      <c r="M66" s="3">
        <f>K66/9</f>
        <v>448.34666666666664</v>
      </c>
      <c r="N66" s="3">
        <f t="shared" si="20"/>
        <v>448.34666666666664</v>
      </c>
      <c r="O66" s="3">
        <f t="shared" si="21"/>
        <v>448.34666666666664</v>
      </c>
      <c r="P66" s="3">
        <f t="shared" si="22"/>
        <v>448.34666666666664</v>
      </c>
      <c r="Q66" s="3">
        <f t="shared" si="23"/>
        <v>448.34666666666664</v>
      </c>
      <c r="R66" s="3">
        <f t="shared" si="24"/>
        <v>448.34666666666664</v>
      </c>
      <c r="S66" s="3">
        <f>L66+M66+N66+O66+P66+Q66+R66</f>
        <v>4035.1200000000003</v>
      </c>
    </row>
    <row r="67" spans="1:19" ht="15.75" thickBot="1" x14ac:dyDescent="0.3">
      <c r="A67" s="1" t="s">
        <v>83</v>
      </c>
      <c r="B67" s="1" t="s">
        <v>147</v>
      </c>
      <c r="C67" s="1" t="s">
        <v>148</v>
      </c>
      <c r="D67" s="11">
        <v>41192</v>
      </c>
      <c r="E67" s="1" t="s">
        <v>149</v>
      </c>
      <c r="F67" s="1"/>
      <c r="G67" s="17"/>
      <c r="H67" s="1"/>
      <c r="I67" s="3">
        <v>23260.85</v>
      </c>
      <c r="J67" s="3">
        <f t="shared" si="26"/>
        <v>0</v>
      </c>
      <c r="K67" s="3">
        <f t="shared" si="25"/>
        <v>23260.85</v>
      </c>
      <c r="L67" s="3" t="s">
        <v>165</v>
      </c>
      <c r="M67" s="3" t="s">
        <v>165</v>
      </c>
      <c r="N67" s="3" t="s">
        <v>165</v>
      </c>
      <c r="O67" s="3" t="s">
        <v>165</v>
      </c>
      <c r="P67" s="3" t="s">
        <v>165</v>
      </c>
      <c r="Q67" s="3" t="s">
        <v>165</v>
      </c>
      <c r="R67" s="3" t="s">
        <v>165</v>
      </c>
      <c r="S67" s="3" t="s">
        <v>165</v>
      </c>
    </row>
    <row r="68" spans="1:19" ht="15.75" thickBot="1" x14ac:dyDescent="0.3">
      <c r="A68" s="1" t="s">
        <v>84</v>
      </c>
      <c r="B68" s="1" t="s">
        <v>147</v>
      </c>
      <c r="C68" s="1" t="s">
        <v>148</v>
      </c>
      <c r="D68" s="11">
        <v>41890</v>
      </c>
      <c r="E68" s="1" t="s">
        <v>149</v>
      </c>
      <c r="F68" s="1"/>
      <c r="G68" s="17"/>
      <c r="H68" s="1"/>
      <c r="I68" s="3">
        <v>23186.76</v>
      </c>
      <c r="J68" s="3">
        <f t="shared" si="26"/>
        <v>0</v>
      </c>
      <c r="K68" s="3">
        <f t="shared" si="25"/>
        <v>23186.76</v>
      </c>
      <c r="L68" s="3">
        <f>K68/9*3</f>
        <v>7728.9199999999992</v>
      </c>
      <c r="M68" s="3">
        <f>K68/9</f>
        <v>2576.3066666666664</v>
      </c>
      <c r="N68" s="3">
        <f>K68/9</f>
        <v>2576.3066666666664</v>
      </c>
      <c r="O68" s="3">
        <f>K68/9</f>
        <v>2576.3066666666664</v>
      </c>
      <c r="P68" s="3">
        <f>K68/9</f>
        <v>2576.3066666666664</v>
      </c>
      <c r="Q68" s="3">
        <f>K68/9</f>
        <v>2576.3066666666664</v>
      </c>
      <c r="R68" s="3">
        <f>K68/9</f>
        <v>2576.3066666666664</v>
      </c>
      <c r="S68" s="3">
        <f>L68+M68+N68+O68+P68+Q68+R68</f>
        <v>23186.760000000002</v>
      </c>
    </row>
    <row r="69" spans="1:19" ht="15.75" thickBot="1" x14ac:dyDescent="0.3">
      <c r="A69" s="1" t="s">
        <v>73</v>
      </c>
      <c r="B69" s="1" t="s">
        <v>147</v>
      </c>
      <c r="C69" s="1" t="s">
        <v>148</v>
      </c>
      <c r="D69" s="11">
        <v>41523</v>
      </c>
      <c r="E69" s="1" t="s">
        <v>149</v>
      </c>
      <c r="F69" s="1"/>
      <c r="G69" s="17"/>
      <c r="H69" s="8" t="s">
        <v>197</v>
      </c>
      <c r="I69" s="3">
        <v>410.58</v>
      </c>
      <c r="J69" s="3">
        <f t="shared" si="26"/>
        <v>0</v>
      </c>
      <c r="K69" s="3">
        <f t="shared" si="25"/>
        <v>410.58</v>
      </c>
      <c r="L69" s="3">
        <v>136.86000000000001</v>
      </c>
      <c r="M69" s="3">
        <f>K69-L69</f>
        <v>273.71999999999997</v>
      </c>
      <c r="N69" s="3" t="s">
        <v>165</v>
      </c>
      <c r="O69" s="3" t="s">
        <v>165</v>
      </c>
      <c r="P69" s="3" t="s">
        <v>165</v>
      </c>
      <c r="Q69" s="3" t="s">
        <v>165</v>
      </c>
      <c r="R69" s="3" t="s">
        <v>165</v>
      </c>
      <c r="S69" s="3">
        <f>L69+M69</f>
        <v>410.58</v>
      </c>
    </row>
    <row r="70" spans="1:19" ht="15.75" thickBot="1" x14ac:dyDescent="0.3">
      <c r="A70" s="1" t="s">
        <v>79</v>
      </c>
      <c r="B70" s="1" t="s">
        <v>147</v>
      </c>
      <c r="C70" s="1" t="s">
        <v>148</v>
      </c>
      <c r="D70" s="11">
        <v>41521</v>
      </c>
      <c r="E70" s="1" t="s">
        <v>149</v>
      </c>
      <c r="F70" s="1"/>
      <c r="G70" s="17"/>
      <c r="H70" s="1"/>
      <c r="I70" s="3">
        <v>4035.12</v>
      </c>
      <c r="J70" s="3">
        <f t="shared" si="26"/>
        <v>0</v>
      </c>
      <c r="K70" s="3">
        <f t="shared" si="25"/>
        <v>4035.12</v>
      </c>
      <c r="L70" s="3">
        <f>K70/9*3</f>
        <v>1345.04</v>
      </c>
      <c r="M70" s="3">
        <f>K70/9</f>
        <v>448.34666666666664</v>
      </c>
      <c r="N70" s="3">
        <f>K70/9</f>
        <v>448.34666666666664</v>
      </c>
      <c r="O70" s="3">
        <f>K70/9</f>
        <v>448.34666666666664</v>
      </c>
      <c r="P70" s="3">
        <f>K70/9</f>
        <v>448.34666666666664</v>
      </c>
      <c r="Q70" s="3">
        <f>K70/9</f>
        <v>448.34666666666664</v>
      </c>
      <c r="R70" s="3">
        <f>K70/9</f>
        <v>448.34666666666664</v>
      </c>
      <c r="S70" s="3">
        <f>L70+M70+N70+O70+P70+Q70+R70</f>
        <v>4035.1200000000003</v>
      </c>
    </row>
    <row r="71" spans="1:19" ht="15.75" thickBot="1" x14ac:dyDescent="0.3">
      <c r="A71" s="1" t="s">
        <v>80</v>
      </c>
      <c r="B71" s="1" t="s">
        <v>147</v>
      </c>
      <c r="C71" s="1" t="s">
        <v>151</v>
      </c>
      <c r="D71" s="11">
        <v>40794</v>
      </c>
      <c r="E71" s="7" t="s">
        <v>154</v>
      </c>
      <c r="F71" s="18"/>
      <c r="G71" s="15"/>
      <c r="H71" s="7"/>
      <c r="I71" s="7" t="s">
        <v>163</v>
      </c>
      <c r="J71" s="7" t="s">
        <v>165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ht="15.75" thickBot="1" x14ac:dyDescent="0.3">
      <c r="A72" s="1" t="s">
        <v>81</v>
      </c>
      <c r="B72" s="1" t="s">
        <v>147</v>
      </c>
      <c r="C72" s="1" t="s">
        <v>148</v>
      </c>
      <c r="D72" s="11">
        <v>41520</v>
      </c>
      <c r="E72" s="1" t="s">
        <v>149</v>
      </c>
      <c r="F72" s="1"/>
      <c r="G72" s="17"/>
      <c r="H72" s="1"/>
      <c r="I72" s="3">
        <v>4159.92</v>
      </c>
      <c r="J72" s="3">
        <f>I72*0/100</f>
        <v>0</v>
      </c>
      <c r="K72" s="3">
        <f t="shared" ref="K72:K78" si="27">I72-J72</f>
        <v>4159.92</v>
      </c>
      <c r="L72" s="3">
        <f>K72/9*3</f>
        <v>1386.64</v>
      </c>
      <c r="M72" s="3">
        <f>K72/9</f>
        <v>462.21333333333337</v>
      </c>
      <c r="N72" s="3">
        <f>K72/9</f>
        <v>462.21333333333337</v>
      </c>
      <c r="O72" s="3">
        <f>K72/9</f>
        <v>462.21333333333337</v>
      </c>
      <c r="P72" s="3">
        <f>K72/9</f>
        <v>462.21333333333337</v>
      </c>
      <c r="Q72" s="3">
        <f>K72/9</f>
        <v>462.21333333333337</v>
      </c>
      <c r="R72" s="3">
        <f>K72/9</f>
        <v>462.21333333333337</v>
      </c>
      <c r="S72" s="3">
        <f>L72+M72+N72+O72+P72+Q72+R72</f>
        <v>4159.9199999999992</v>
      </c>
    </row>
    <row r="73" spans="1:19" ht="15.75" thickBot="1" x14ac:dyDescent="0.3">
      <c r="A73" s="1" t="s">
        <v>82</v>
      </c>
      <c r="B73" s="1" t="s">
        <v>147</v>
      </c>
      <c r="C73" s="1" t="s">
        <v>151</v>
      </c>
      <c r="D73" s="11">
        <v>41522</v>
      </c>
      <c r="E73" s="1" t="s">
        <v>154</v>
      </c>
      <c r="F73" s="11">
        <v>42916</v>
      </c>
      <c r="G73" s="13"/>
      <c r="H73" s="1"/>
      <c r="I73" s="3">
        <v>23254.02</v>
      </c>
      <c r="J73" s="3">
        <f>I73*25/100</f>
        <v>5813.5050000000001</v>
      </c>
      <c r="K73" s="3">
        <f t="shared" si="27"/>
        <v>17440.514999999999</v>
      </c>
      <c r="L73" s="3">
        <f>K73/9*3</f>
        <v>5813.5050000000001</v>
      </c>
      <c r="M73" s="3">
        <f>K73/9</f>
        <v>1937.835</v>
      </c>
      <c r="N73" s="3">
        <f>K73/9</f>
        <v>1937.835</v>
      </c>
      <c r="O73" s="3">
        <f>K73/9</f>
        <v>1937.835</v>
      </c>
      <c r="P73" s="3">
        <f>K73/9</f>
        <v>1937.835</v>
      </c>
      <c r="Q73" s="3">
        <f>K73/9</f>
        <v>1937.835</v>
      </c>
      <c r="R73" s="3">
        <f>K73/9</f>
        <v>1937.835</v>
      </c>
      <c r="S73" s="3">
        <f>L73+M73+N73+O73+P73+Q73+R73</f>
        <v>17440.514999999996</v>
      </c>
    </row>
    <row r="74" spans="1:19" ht="15.75" thickBot="1" x14ac:dyDescent="0.3">
      <c r="A74" s="1" t="s">
        <v>75</v>
      </c>
      <c r="B74" s="1" t="s">
        <v>147</v>
      </c>
      <c r="C74" s="1" t="s">
        <v>148</v>
      </c>
      <c r="D74" s="11">
        <v>41190</v>
      </c>
      <c r="E74" s="1" t="s">
        <v>149</v>
      </c>
      <c r="F74" s="1"/>
      <c r="G74" s="17"/>
      <c r="H74" s="1"/>
      <c r="I74" s="3">
        <v>23260.85</v>
      </c>
      <c r="J74" s="3">
        <f>I74*0/100</f>
        <v>0</v>
      </c>
      <c r="K74" s="3">
        <f t="shared" si="27"/>
        <v>23260.85</v>
      </c>
      <c r="L74" s="3" t="s">
        <v>165</v>
      </c>
      <c r="M74" s="3" t="s">
        <v>165</v>
      </c>
      <c r="N74" s="3" t="s">
        <v>165</v>
      </c>
      <c r="O74" s="3" t="s">
        <v>165</v>
      </c>
      <c r="P74" s="3" t="s">
        <v>165</v>
      </c>
      <c r="Q74" s="3" t="s">
        <v>165</v>
      </c>
      <c r="R74" s="3" t="s">
        <v>165</v>
      </c>
      <c r="S74" s="3" t="s">
        <v>165</v>
      </c>
    </row>
    <row r="75" spans="1:19" ht="15.75" thickBot="1" x14ac:dyDescent="0.3">
      <c r="A75" s="1" t="s">
        <v>85</v>
      </c>
      <c r="B75" s="1" t="s">
        <v>147</v>
      </c>
      <c r="C75" s="7" t="s">
        <v>155</v>
      </c>
      <c r="D75" s="11">
        <v>40424</v>
      </c>
      <c r="E75" s="1" t="s">
        <v>149</v>
      </c>
      <c r="F75" s="1"/>
      <c r="G75" s="17"/>
      <c r="H75" s="1"/>
      <c r="I75" s="3">
        <v>18954.46</v>
      </c>
      <c r="J75" s="3">
        <f>I75*0/100</f>
        <v>0</v>
      </c>
      <c r="K75" s="3">
        <f t="shared" si="27"/>
        <v>18954.46</v>
      </c>
      <c r="L75" s="3">
        <f>K75/9*3</f>
        <v>6318.1533333333327</v>
      </c>
      <c r="M75" s="3">
        <f>K75/9</f>
        <v>2106.0511111111109</v>
      </c>
      <c r="N75" s="3">
        <f>K75/9</f>
        <v>2106.0511111111109</v>
      </c>
      <c r="O75" s="3">
        <f>K75/9</f>
        <v>2106.0511111111109</v>
      </c>
      <c r="P75" s="3">
        <f>K75/9</f>
        <v>2106.0511111111109</v>
      </c>
      <c r="Q75" s="3">
        <f>K75/9</f>
        <v>2106.0511111111109</v>
      </c>
      <c r="R75" s="3">
        <f>K75/9</f>
        <v>2106.0511111111109</v>
      </c>
      <c r="S75" s="3">
        <f>L75+M75+N75+O75+P75+Q75+R75</f>
        <v>18954.460000000003</v>
      </c>
    </row>
    <row r="76" spans="1:19" ht="15.75" thickBot="1" x14ac:dyDescent="0.3">
      <c r="A76" s="1" t="s">
        <v>86</v>
      </c>
      <c r="B76" s="1" t="s">
        <v>147</v>
      </c>
      <c r="C76" s="1" t="s">
        <v>150</v>
      </c>
      <c r="D76" s="11">
        <v>38607</v>
      </c>
      <c r="E76" s="1" t="s">
        <v>149</v>
      </c>
      <c r="F76" s="1"/>
      <c r="G76" s="17"/>
      <c r="H76" s="1"/>
      <c r="I76" s="3">
        <v>23789.45</v>
      </c>
      <c r="J76" s="3">
        <f>I76*0/100</f>
        <v>0</v>
      </c>
      <c r="K76" s="3">
        <f t="shared" si="27"/>
        <v>23789.45</v>
      </c>
      <c r="L76" s="3">
        <f>K76/9*3</f>
        <v>7929.8166666666675</v>
      </c>
      <c r="M76" s="3">
        <f>K76/9</f>
        <v>2643.2722222222224</v>
      </c>
      <c r="N76" s="3">
        <f>K76/9</f>
        <v>2643.2722222222224</v>
      </c>
      <c r="O76" s="3">
        <f>K76/9</f>
        <v>2643.2722222222224</v>
      </c>
      <c r="P76" s="3">
        <f>K76/9</f>
        <v>2643.2722222222224</v>
      </c>
      <c r="Q76" s="3">
        <f>K76/9</f>
        <v>2643.2722222222224</v>
      </c>
      <c r="R76" s="3">
        <f>K76/9</f>
        <v>2643.2722222222224</v>
      </c>
      <c r="S76" s="3">
        <f>L76+M76+N76+O76+P76+Q76+R76</f>
        <v>23789.45</v>
      </c>
    </row>
    <row r="77" spans="1:19" ht="15.75" thickBot="1" x14ac:dyDescent="0.3">
      <c r="A77" s="1" t="s">
        <v>72</v>
      </c>
      <c r="B77" s="1" t="s">
        <v>147</v>
      </c>
      <c r="C77" s="1" t="s">
        <v>151</v>
      </c>
      <c r="D77" s="11">
        <v>41892</v>
      </c>
      <c r="E77" s="7" t="s">
        <v>154</v>
      </c>
      <c r="F77" s="20">
        <v>43281</v>
      </c>
      <c r="G77" s="12"/>
      <c r="H77" s="7"/>
      <c r="I77" s="3">
        <v>24022.32</v>
      </c>
      <c r="J77" s="3">
        <f>I77*25/100</f>
        <v>6005.58</v>
      </c>
      <c r="K77" s="3">
        <f t="shared" si="27"/>
        <v>18016.739999999998</v>
      </c>
      <c r="L77" s="3">
        <f>K77/9*3</f>
        <v>6005.579999999999</v>
      </c>
      <c r="M77" s="3">
        <f>K77/9</f>
        <v>2001.8599999999997</v>
      </c>
      <c r="N77" s="3">
        <f>K77/9</f>
        <v>2001.8599999999997</v>
      </c>
      <c r="O77" s="3">
        <f>K77/9</f>
        <v>2001.8599999999997</v>
      </c>
      <c r="P77" s="3">
        <f>K77/9</f>
        <v>2001.8599999999997</v>
      </c>
      <c r="Q77" s="3">
        <f>K77/9</f>
        <v>2001.8599999999997</v>
      </c>
      <c r="R77" s="3">
        <f>K77/9</f>
        <v>2001.8599999999997</v>
      </c>
      <c r="S77" s="3">
        <f>L77+M77+N77+O77+P77+Q77+R77</f>
        <v>18016.740000000002</v>
      </c>
    </row>
    <row r="78" spans="1:19" ht="15.75" thickBot="1" x14ac:dyDescent="0.3">
      <c r="A78" s="1" t="s">
        <v>87</v>
      </c>
      <c r="B78" s="1" t="s">
        <v>147</v>
      </c>
      <c r="C78" s="1" t="s">
        <v>148</v>
      </c>
      <c r="D78" s="11">
        <v>41891</v>
      </c>
      <c r="E78" s="1" t="s">
        <v>149</v>
      </c>
      <c r="F78" s="1"/>
      <c r="G78" s="17" t="s">
        <v>184</v>
      </c>
      <c r="H78" s="8" t="s">
        <v>196</v>
      </c>
      <c r="I78" s="3">
        <v>1640.19</v>
      </c>
      <c r="J78" s="3">
        <f>I78*0/100</f>
        <v>0</v>
      </c>
      <c r="K78" s="3">
        <f t="shared" si="27"/>
        <v>1640.19</v>
      </c>
      <c r="L78" s="3">
        <v>1497.57</v>
      </c>
      <c r="M78" s="3">
        <v>142.62</v>
      </c>
      <c r="N78" s="3">
        <v>0</v>
      </c>
      <c r="O78" s="3">
        <v>0</v>
      </c>
      <c r="P78" s="3" t="s">
        <v>165</v>
      </c>
      <c r="Q78" s="3" t="s">
        <v>165</v>
      </c>
      <c r="R78" s="3" t="s">
        <v>165</v>
      </c>
      <c r="S78" s="3">
        <f>L78+M78</f>
        <v>1640.19</v>
      </c>
    </row>
    <row r="79" spans="1:19" ht="15.75" thickBot="1" x14ac:dyDescent="0.3">
      <c r="A79" s="1" t="s">
        <v>77</v>
      </c>
      <c r="B79" s="1" t="s">
        <v>147</v>
      </c>
      <c r="C79" s="1" t="s">
        <v>148</v>
      </c>
      <c r="D79" s="11">
        <v>41521</v>
      </c>
      <c r="E79" s="7" t="s">
        <v>153</v>
      </c>
      <c r="F79" s="11">
        <v>42916</v>
      </c>
      <c r="G79" s="13"/>
      <c r="H79" s="1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thickBot="1" x14ac:dyDescent="0.3">
      <c r="A80" s="1" t="s">
        <v>78</v>
      </c>
      <c r="B80" s="1" t="s">
        <v>147</v>
      </c>
      <c r="C80" s="1" t="s">
        <v>151</v>
      </c>
      <c r="D80" s="11">
        <v>41926</v>
      </c>
      <c r="E80" s="1" t="s">
        <v>154</v>
      </c>
      <c r="F80" s="11">
        <v>43281</v>
      </c>
      <c r="G80" s="13" t="s">
        <v>182</v>
      </c>
      <c r="H80" s="1"/>
      <c r="I80" s="3">
        <v>24022.32</v>
      </c>
      <c r="J80" s="3">
        <f>I80*25/100</f>
        <v>6005.58</v>
      </c>
      <c r="K80" s="3">
        <f>I80-J80</f>
        <v>18016.739999999998</v>
      </c>
      <c r="L80" s="3">
        <f>K80/9*3</f>
        <v>6005.579999999999</v>
      </c>
      <c r="M80" s="3">
        <f>K80/9</f>
        <v>2001.8599999999997</v>
      </c>
      <c r="N80" s="3">
        <f>K80/9</f>
        <v>2001.8599999999997</v>
      </c>
      <c r="O80" s="3">
        <f>K80/9</f>
        <v>2001.8599999999997</v>
      </c>
      <c r="P80" s="3">
        <f>K80/9</f>
        <v>2001.8599999999997</v>
      </c>
      <c r="Q80" s="3">
        <f>K80/9</f>
        <v>2001.8599999999997</v>
      </c>
      <c r="R80" s="3">
        <f>K80/9</f>
        <v>2001.8599999999997</v>
      </c>
      <c r="S80" s="3">
        <f>L80+M80+N80+O80+P80+Q80+R80</f>
        <v>18016.740000000002</v>
      </c>
    </row>
    <row r="81" spans="1:19" ht="15.75" thickBot="1" x14ac:dyDescent="0.3">
      <c r="A81" s="1" t="s">
        <v>74</v>
      </c>
      <c r="B81" s="1" t="s">
        <v>147</v>
      </c>
      <c r="C81" s="1" t="s">
        <v>151</v>
      </c>
      <c r="D81" s="11">
        <v>42417</v>
      </c>
      <c r="E81" s="1" t="s">
        <v>152</v>
      </c>
      <c r="F81" s="11">
        <v>43646</v>
      </c>
      <c r="G81" s="13" t="s">
        <v>182</v>
      </c>
      <c r="H81" s="1"/>
      <c r="I81" s="3">
        <v>26148.85</v>
      </c>
      <c r="J81" s="3">
        <f>I81*50/100</f>
        <v>13074.424999999999</v>
      </c>
      <c r="K81" s="3">
        <f>I81-J81</f>
        <v>13074.424999999999</v>
      </c>
      <c r="L81" s="3">
        <f>K81/9*3</f>
        <v>4358.1416666666664</v>
      </c>
      <c r="M81" s="3">
        <f>K81/9</f>
        <v>1452.7138888888887</v>
      </c>
      <c r="N81" s="3">
        <f>K81/9</f>
        <v>1452.7138888888887</v>
      </c>
      <c r="O81" s="3">
        <f>K81/9</f>
        <v>1452.7138888888887</v>
      </c>
      <c r="P81" s="3">
        <f>K81/9</f>
        <v>1452.7138888888887</v>
      </c>
      <c r="Q81" s="3">
        <f>K81/9</f>
        <v>1452.7138888888887</v>
      </c>
      <c r="R81" s="3">
        <f>K81/9</f>
        <v>1452.7138888888887</v>
      </c>
      <c r="S81" s="3">
        <f>L81+M81+N81+O81+P81+Q81+R81</f>
        <v>13074.425000000001</v>
      </c>
    </row>
    <row r="82" spans="1:19" ht="15.75" thickBot="1" x14ac:dyDescent="0.3">
      <c r="A82" s="1" t="s">
        <v>76</v>
      </c>
      <c r="B82" s="1" t="s">
        <v>147</v>
      </c>
      <c r="C82" s="1" t="s">
        <v>148</v>
      </c>
      <c r="D82" s="11">
        <v>41921</v>
      </c>
      <c r="E82" s="1" t="s">
        <v>149</v>
      </c>
      <c r="F82" s="1"/>
      <c r="G82" s="17"/>
      <c r="H82" s="1"/>
      <c r="I82" s="3">
        <v>4105.8999999999996</v>
      </c>
      <c r="J82" s="3">
        <f>I82*0/100</f>
        <v>0</v>
      </c>
      <c r="K82" s="3">
        <f>I82-J82</f>
        <v>4105.8999999999996</v>
      </c>
      <c r="L82" s="3">
        <f>K82/2</f>
        <v>2052.9499999999998</v>
      </c>
      <c r="M82" s="3" t="s">
        <v>165</v>
      </c>
      <c r="N82" s="3" t="s">
        <v>165</v>
      </c>
      <c r="O82" s="3" t="s">
        <v>165</v>
      </c>
      <c r="P82" s="3" t="s">
        <v>165</v>
      </c>
      <c r="Q82" s="3" t="s">
        <v>165</v>
      </c>
      <c r="R82" s="3" t="s">
        <v>165</v>
      </c>
      <c r="S82" s="3">
        <f>L82</f>
        <v>2052.9499999999998</v>
      </c>
    </row>
    <row r="83" spans="1:19" ht="15.75" thickBot="1" x14ac:dyDescent="0.3">
      <c r="A83" s="1" t="s">
        <v>132</v>
      </c>
      <c r="B83" s="1" t="s">
        <v>147</v>
      </c>
      <c r="C83" s="1" t="s">
        <v>148</v>
      </c>
      <c r="D83" s="11">
        <v>41893</v>
      </c>
      <c r="E83" s="1" t="s">
        <v>153</v>
      </c>
      <c r="F83" s="11">
        <v>43281</v>
      </c>
      <c r="G83" s="13" t="s">
        <v>192</v>
      </c>
      <c r="H83" s="1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thickBot="1" x14ac:dyDescent="0.3">
      <c r="A84" s="1" t="s">
        <v>135</v>
      </c>
      <c r="B84" s="1" t="s">
        <v>147</v>
      </c>
      <c r="C84" s="1" t="s">
        <v>151</v>
      </c>
      <c r="D84" s="11">
        <v>41521</v>
      </c>
      <c r="E84" s="1" t="s">
        <v>152</v>
      </c>
      <c r="F84" s="11">
        <v>42916</v>
      </c>
      <c r="G84" s="13" t="s">
        <v>182</v>
      </c>
      <c r="H84" s="1"/>
      <c r="I84" s="3">
        <v>23254.02</v>
      </c>
      <c r="J84" s="3">
        <f>I84*50/100</f>
        <v>11627.01</v>
      </c>
      <c r="K84" s="3">
        <f>I84-J84</f>
        <v>11627.01</v>
      </c>
      <c r="L84" s="3">
        <f>K84/9*3</f>
        <v>3875.67</v>
      </c>
      <c r="M84" s="3">
        <f>K84/9</f>
        <v>1291.8900000000001</v>
      </c>
      <c r="N84" s="3">
        <f>K84/9</f>
        <v>1291.8900000000001</v>
      </c>
      <c r="O84" s="3">
        <f>K84/9</f>
        <v>1291.8900000000001</v>
      </c>
      <c r="P84" s="3">
        <f>K84/9</f>
        <v>1291.8900000000001</v>
      </c>
      <c r="Q84" s="3">
        <f>K84/9</f>
        <v>1291.8900000000001</v>
      </c>
      <c r="R84" s="3">
        <f>K84/9</f>
        <v>1291.8900000000001</v>
      </c>
      <c r="S84" s="3">
        <f>L84+M84+N84+O84+P84+Q84+R84</f>
        <v>11627.01</v>
      </c>
    </row>
    <row r="85" spans="1:19" ht="15.75" thickBot="1" x14ac:dyDescent="0.3">
      <c r="A85" s="1" t="s">
        <v>133</v>
      </c>
      <c r="B85" s="1" t="s">
        <v>147</v>
      </c>
      <c r="C85" s="1" t="s">
        <v>151</v>
      </c>
      <c r="D85" s="11">
        <v>41886</v>
      </c>
      <c r="E85" s="1" t="s">
        <v>152</v>
      </c>
      <c r="F85" s="11">
        <v>43281</v>
      </c>
      <c r="G85" s="13" t="s">
        <v>182</v>
      </c>
      <c r="H85" s="1"/>
      <c r="I85" s="3">
        <v>24022.32</v>
      </c>
      <c r="J85" s="3">
        <f>I85*50/100</f>
        <v>12011.16</v>
      </c>
      <c r="K85" s="3">
        <f>I85-J85</f>
        <v>12011.16</v>
      </c>
      <c r="L85" s="3">
        <f>K85/9*3</f>
        <v>4003.72</v>
      </c>
      <c r="M85" s="3">
        <f>K85/9</f>
        <v>1334.5733333333333</v>
      </c>
      <c r="N85" s="3">
        <f>K85/9</f>
        <v>1334.5733333333333</v>
      </c>
      <c r="O85" s="3">
        <f>K85/9</f>
        <v>1334.5733333333333</v>
      </c>
      <c r="P85" s="3">
        <f>K85/9</f>
        <v>1334.5733333333333</v>
      </c>
      <c r="Q85" s="3">
        <f>K85/9</f>
        <v>1334.5733333333333</v>
      </c>
      <c r="R85" s="3">
        <f>K85/9</f>
        <v>1334.5733333333333</v>
      </c>
      <c r="S85" s="3">
        <f>L85+M85+N85+O85+P85+Q85+R85</f>
        <v>12011.160000000002</v>
      </c>
    </row>
    <row r="86" spans="1:19" ht="15.75" thickBot="1" x14ac:dyDescent="0.3">
      <c r="A86" s="1" t="s">
        <v>134</v>
      </c>
      <c r="B86" s="1" t="s">
        <v>147</v>
      </c>
      <c r="C86" s="1" t="s">
        <v>156</v>
      </c>
      <c r="D86" s="11">
        <v>40793</v>
      </c>
      <c r="E86" s="1" t="s">
        <v>152</v>
      </c>
      <c r="F86" s="8" t="s">
        <v>179</v>
      </c>
      <c r="G86" s="17" t="s">
        <v>183</v>
      </c>
      <c r="H86" s="1"/>
      <c r="I86" s="3">
        <v>20102.3</v>
      </c>
      <c r="J86" s="3">
        <f t="shared" ref="J86:J92" si="28">I86*0/100</f>
        <v>0</v>
      </c>
      <c r="K86" s="3">
        <f>I86-J86</f>
        <v>20102.3</v>
      </c>
      <c r="L86" s="3">
        <f>K86/9*3</f>
        <v>6700.7666666666664</v>
      </c>
      <c r="M86" s="3">
        <f>K86/9</f>
        <v>2233.588888888889</v>
      </c>
      <c r="N86" s="3">
        <f>K86/9</f>
        <v>2233.588888888889</v>
      </c>
      <c r="O86" s="3">
        <f>K86/9</f>
        <v>2233.588888888889</v>
      </c>
      <c r="P86" s="3">
        <f>K86/9</f>
        <v>2233.588888888889</v>
      </c>
      <c r="Q86" s="3">
        <f>K86/9</f>
        <v>2233.588888888889</v>
      </c>
      <c r="R86" s="3">
        <f>K86/9</f>
        <v>2233.588888888889</v>
      </c>
      <c r="S86" s="3">
        <f>L86+M86+N86+O86+P86+Q86+R86</f>
        <v>20102.3</v>
      </c>
    </row>
    <row r="87" spans="1:19" ht="15.75" thickBot="1" x14ac:dyDescent="0.3">
      <c r="A87" s="1" t="s">
        <v>91</v>
      </c>
      <c r="B87" s="1" t="s">
        <v>147</v>
      </c>
      <c r="C87" s="1" t="s">
        <v>148</v>
      </c>
      <c r="D87" s="11">
        <v>41522</v>
      </c>
      <c r="E87" s="1" t="s">
        <v>149</v>
      </c>
      <c r="F87" s="1"/>
      <c r="G87" s="17"/>
      <c r="H87" s="1"/>
      <c r="I87" s="3">
        <v>4057.87</v>
      </c>
      <c r="J87" s="3">
        <f t="shared" si="28"/>
        <v>0</v>
      </c>
      <c r="K87" s="3">
        <f>I87</f>
        <v>4057.87</v>
      </c>
      <c r="L87" s="3">
        <f>K87/9*3</f>
        <v>1352.6233333333332</v>
      </c>
      <c r="M87" s="3">
        <f>K87/9</f>
        <v>450.87444444444441</v>
      </c>
      <c r="N87" s="3">
        <f>K87/9</f>
        <v>450.87444444444441</v>
      </c>
      <c r="O87" s="3">
        <f>K87/9</f>
        <v>450.87444444444441</v>
      </c>
      <c r="P87" s="3">
        <f>K87/9</f>
        <v>450.87444444444441</v>
      </c>
      <c r="Q87" s="3">
        <f>K87/9</f>
        <v>450.87444444444441</v>
      </c>
      <c r="R87" s="3">
        <f>K87/9</f>
        <v>450.87444444444441</v>
      </c>
      <c r="S87" s="3">
        <f>L87+M87+N87+O87+P87+Q87+R87</f>
        <v>4057.8700000000008</v>
      </c>
    </row>
    <row r="88" spans="1:19" ht="15.75" thickBot="1" x14ac:dyDescent="0.3">
      <c r="A88" s="1" t="s">
        <v>97</v>
      </c>
      <c r="B88" s="1" t="s">
        <v>147</v>
      </c>
      <c r="C88" s="1" t="s">
        <v>148</v>
      </c>
      <c r="D88" s="11">
        <v>41893</v>
      </c>
      <c r="E88" s="1" t="s">
        <v>149</v>
      </c>
      <c r="F88" s="1"/>
      <c r="G88" s="17"/>
      <c r="H88" s="8" t="s">
        <v>195</v>
      </c>
      <c r="I88" s="3">
        <v>1426.25</v>
      </c>
      <c r="J88" s="3">
        <f t="shared" si="28"/>
        <v>0</v>
      </c>
      <c r="K88" s="3">
        <f>I88-J88</f>
        <v>1426.25</v>
      </c>
      <c r="L88" s="3">
        <v>1069.69</v>
      </c>
      <c r="M88" s="3">
        <v>356.56</v>
      </c>
      <c r="N88" s="3" t="s">
        <v>165</v>
      </c>
      <c r="O88" s="3" t="s">
        <v>165</v>
      </c>
      <c r="P88" s="3" t="s">
        <v>165</v>
      </c>
      <c r="Q88" s="3" t="s">
        <v>165</v>
      </c>
      <c r="R88" s="3" t="s">
        <v>165</v>
      </c>
      <c r="S88" s="3">
        <f>L88+M88</f>
        <v>1426.25</v>
      </c>
    </row>
    <row r="89" spans="1:19" ht="15.75" thickBot="1" x14ac:dyDescent="0.3">
      <c r="A89" s="1" t="s">
        <v>106</v>
      </c>
      <c r="B89" s="1" t="s">
        <v>147</v>
      </c>
      <c r="C89" s="1" t="s">
        <v>148</v>
      </c>
      <c r="D89" s="11">
        <v>41891</v>
      </c>
      <c r="E89" s="1" t="s">
        <v>149</v>
      </c>
      <c r="F89" s="1"/>
      <c r="G89" s="17"/>
      <c r="H89" s="1">
        <v>5</v>
      </c>
      <c r="I89" s="3">
        <v>356.56</v>
      </c>
      <c r="J89" s="3">
        <f t="shared" si="28"/>
        <v>0</v>
      </c>
      <c r="K89" s="3">
        <f>I89-J89</f>
        <v>356.56</v>
      </c>
      <c r="L89" s="3">
        <f>K89</f>
        <v>356.56</v>
      </c>
      <c r="M89" s="3" t="s">
        <v>165</v>
      </c>
      <c r="N89" s="3" t="s">
        <v>165</v>
      </c>
      <c r="O89" s="3" t="s">
        <v>165</v>
      </c>
      <c r="P89" s="3" t="s">
        <v>165</v>
      </c>
      <c r="Q89" s="3" t="s">
        <v>165</v>
      </c>
      <c r="R89" s="3" t="s">
        <v>165</v>
      </c>
      <c r="S89" s="3">
        <f>L89</f>
        <v>356.56</v>
      </c>
    </row>
    <row r="90" spans="1:19" ht="15.75" thickBot="1" x14ac:dyDescent="0.3">
      <c r="A90" s="1" t="s">
        <v>111</v>
      </c>
      <c r="B90" s="1" t="s">
        <v>147</v>
      </c>
      <c r="C90" s="1" t="s">
        <v>148</v>
      </c>
      <c r="D90" s="11">
        <v>42045</v>
      </c>
      <c r="E90" s="1" t="s">
        <v>149</v>
      </c>
      <c r="F90" s="1"/>
      <c r="G90" s="17"/>
      <c r="H90" s="1"/>
      <c r="I90" s="3">
        <v>2161</v>
      </c>
      <c r="J90" s="3">
        <f t="shared" si="28"/>
        <v>0</v>
      </c>
      <c r="K90" s="3">
        <f>I90-J90</f>
        <v>2161</v>
      </c>
      <c r="L90" s="3">
        <f>K90/9*3</f>
        <v>720.33333333333337</v>
      </c>
      <c r="M90" s="3">
        <f>K90/9</f>
        <v>240.11111111111111</v>
      </c>
      <c r="N90" s="3">
        <f>K90/9</f>
        <v>240.11111111111111</v>
      </c>
      <c r="O90" s="3">
        <f>K90/9</f>
        <v>240.11111111111111</v>
      </c>
      <c r="P90" s="3">
        <f>K90/9</f>
        <v>240.11111111111111</v>
      </c>
      <c r="Q90" s="3">
        <f>K90/9</f>
        <v>240.11111111111111</v>
      </c>
      <c r="R90" s="3">
        <f>K90/9</f>
        <v>240.11111111111111</v>
      </c>
      <c r="S90" s="3">
        <f>L90+M90+N90+O90+P90+Q90+R90</f>
        <v>2161</v>
      </c>
    </row>
    <row r="91" spans="1:19" ht="15.75" thickBot="1" x14ac:dyDescent="0.3">
      <c r="A91" s="1" t="s">
        <v>117</v>
      </c>
      <c r="B91" s="1" t="s">
        <v>147</v>
      </c>
      <c r="C91" s="1" t="s">
        <v>148</v>
      </c>
      <c r="D91" s="11">
        <v>42086</v>
      </c>
      <c r="E91" s="1" t="s">
        <v>149</v>
      </c>
      <c r="F91" s="1"/>
      <c r="G91" s="17"/>
      <c r="H91" s="1"/>
      <c r="I91" s="3">
        <v>4754.2</v>
      </c>
      <c r="J91" s="3">
        <f t="shared" si="28"/>
        <v>0</v>
      </c>
      <c r="K91" s="3">
        <f>I91-J91</f>
        <v>4754.2</v>
      </c>
      <c r="L91" s="3">
        <f>K91/9*3</f>
        <v>1584.7333333333331</v>
      </c>
      <c r="M91" s="3">
        <f>K91/9</f>
        <v>528.24444444444441</v>
      </c>
      <c r="N91" s="3">
        <f>K91/9</f>
        <v>528.24444444444441</v>
      </c>
      <c r="O91" s="3">
        <f>K91/9</f>
        <v>528.24444444444441</v>
      </c>
      <c r="P91" s="3">
        <f>K91/9</f>
        <v>528.24444444444441</v>
      </c>
      <c r="Q91" s="3">
        <f>K91/9</f>
        <v>528.24444444444441</v>
      </c>
      <c r="R91" s="3">
        <f>K91/9</f>
        <v>528.24444444444441</v>
      </c>
      <c r="S91" s="3">
        <f>L91+M91+N91+O91+P91+Q91+R91</f>
        <v>4754.2</v>
      </c>
    </row>
    <row r="92" spans="1:19" ht="15.75" thickBot="1" x14ac:dyDescent="0.3">
      <c r="A92" s="1" t="s">
        <v>122</v>
      </c>
      <c r="B92" s="1" t="s">
        <v>147</v>
      </c>
      <c r="C92" s="1" t="s">
        <v>148</v>
      </c>
      <c r="D92" s="11">
        <v>41893</v>
      </c>
      <c r="E92" s="1" t="s">
        <v>149</v>
      </c>
      <c r="F92" s="1"/>
      <c r="G92" s="17"/>
      <c r="H92" s="1"/>
      <c r="I92" s="3">
        <v>4278.78</v>
      </c>
      <c r="J92" s="3">
        <f t="shared" si="28"/>
        <v>0</v>
      </c>
      <c r="K92" s="3">
        <f>I92-J92</f>
        <v>4278.78</v>
      </c>
      <c r="L92" s="3">
        <f>K92/9*3</f>
        <v>1426.2599999999998</v>
      </c>
      <c r="M92" s="3">
        <f>K92/9</f>
        <v>475.41999999999996</v>
      </c>
      <c r="N92" s="3">
        <f>K92/9</f>
        <v>475.41999999999996</v>
      </c>
      <c r="O92" s="3">
        <f>K92/9</f>
        <v>475.41999999999996</v>
      </c>
      <c r="P92" s="3">
        <f>K92/9</f>
        <v>475.41999999999996</v>
      </c>
      <c r="Q92" s="3">
        <f>K92/9</f>
        <v>475.41999999999996</v>
      </c>
      <c r="R92" s="3">
        <f>K92/9</f>
        <v>475.41999999999996</v>
      </c>
      <c r="S92" s="3">
        <f>L92+M92+N92+O92+P92+Q92+R92</f>
        <v>4278.78</v>
      </c>
    </row>
    <row r="93" spans="1:19" ht="15.75" thickBot="1" x14ac:dyDescent="0.3">
      <c r="A93" s="1" t="s">
        <v>125</v>
      </c>
      <c r="B93" s="1" t="s">
        <v>147</v>
      </c>
      <c r="C93" s="1" t="s">
        <v>148</v>
      </c>
      <c r="D93" s="11">
        <v>42046</v>
      </c>
      <c r="E93" s="1" t="s">
        <v>153</v>
      </c>
      <c r="F93" s="11">
        <v>43646</v>
      </c>
      <c r="G93" s="13"/>
      <c r="H93" s="1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thickBot="1" x14ac:dyDescent="0.3">
      <c r="A94" s="1" t="s">
        <v>126</v>
      </c>
      <c r="B94" s="1" t="s">
        <v>147</v>
      </c>
      <c r="C94" s="1" t="s">
        <v>148</v>
      </c>
      <c r="D94" s="11">
        <v>41519</v>
      </c>
      <c r="E94" s="1" t="s">
        <v>149</v>
      </c>
      <c r="F94" s="1"/>
      <c r="G94" s="17"/>
      <c r="H94" s="1"/>
      <c r="I94" s="3">
        <v>4159.92</v>
      </c>
      <c r="J94" s="3">
        <f>I94*0/100</f>
        <v>0</v>
      </c>
      <c r="K94" s="3">
        <f t="shared" ref="K94:K102" si="29">I94-J94</f>
        <v>4159.92</v>
      </c>
      <c r="L94" s="3">
        <f>K94/9*3</f>
        <v>1386.64</v>
      </c>
      <c r="M94" s="3">
        <f>K94/9</f>
        <v>462.21333333333337</v>
      </c>
      <c r="N94" s="3">
        <f>K94/9</f>
        <v>462.21333333333337</v>
      </c>
      <c r="O94" s="3">
        <f>K94/9</f>
        <v>462.21333333333337</v>
      </c>
      <c r="P94" s="3">
        <f>K94/9</f>
        <v>462.21333333333337</v>
      </c>
      <c r="Q94" s="3">
        <f>K94/9</f>
        <v>462.21333333333337</v>
      </c>
      <c r="R94" s="3">
        <f>K94/9</f>
        <v>462.21333333333337</v>
      </c>
      <c r="S94" s="3">
        <f>L94+M94+N94+O94+P94+Q94+R94</f>
        <v>4159.9199999999992</v>
      </c>
    </row>
    <row r="95" spans="1:19" ht="15.75" thickBot="1" x14ac:dyDescent="0.3">
      <c r="A95" s="1" t="s">
        <v>127</v>
      </c>
      <c r="B95" s="1" t="s">
        <v>147</v>
      </c>
      <c r="C95" s="1" t="s">
        <v>150</v>
      </c>
      <c r="D95" s="11">
        <v>41893</v>
      </c>
      <c r="E95" s="1" t="s">
        <v>149</v>
      </c>
      <c r="F95" s="1"/>
      <c r="G95" s="17"/>
      <c r="H95" s="8" t="s">
        <v>193</v>
      </c>
      <c r="I95" s="3">
        <v>13548.98</v>
      </c>
      <c r="J95" s="3">
        <f>I95*0/100</f>
        <v>0</v>
      </c>
      <c r="K95" s="3">
        <f t="shared" si="29"/>
        <v>13548.98</v>
      </c>
      <c r="L95" s="3">
        <v>4690.03</v>
      </c>
      <c r="M95" s="3">
        <v>8858.9500000000007</v>
      </c>
      <c r="N95" s="3" t="s">
        <v>165</v>
      </c>
      <c r="O95" s="3" t="s">
        <v>165</v>
      </c>
      <c r="P95" s="3" t="s">
        <v>165</v>
      </c>
      <c r="Q95" s="3" t="s">
        <v>165</v>
      </c>
      <c r="R95" s="3" t="s">
        <v>165</v>
      </c>
      <c r="S95" s="3">
        <f>L95+M95</f>
        <v>13548.98</v>
      </c>
    </row>
    <row r="96" spans="1:19" ht="15.75" thickBot="1" x14ac:dyDescent="0.3">
      <c r="A96" s="1" t="s">
        <v>92</v>
      </c>
      <c r="B96" s="1" t="s">
        <v>147</v>
      </c>
      <c r="C96" s="1" t="s">
        <v>150</v>
      </c>
      <c r="D96" s="11">
        <v>42264</v>
      </c>
      <c r="E96" s="1" t="s">
        <v>152</v>
      </c>
      <c r="F96" s="11">
        <v>43646</v>
      </c>
      <c r="G96" s="13"/>
      <c r="H96" s="1"/>
      <c r="I96" s="3">
        <v>30844.97</v>
      </c>
      <c r="J96" s="3">
        <f>I96*50/100</f>
        <v>15422.485000000001</v>
      </c>
      <c r="K96" s="3">
        <f t="shared" si="29"/>
        <v>15422.485000000001</v>
      </c>
      <c r="L96" s="3">
        <f>K96/9*3</f>
        <v>5140.8283333333338</v>
      </c>
      <c r="M96" s="3">
        <f>K96/9</f>
        <v>1713.6094444444445</v>
      </c>
      <c r="N96" s="3">
        <f>K96/9</f>
        <v>1713.6094444444445</v>
      </c>
      <c r="O96" s="3">
        <f>K96/9</f>
        <v>1713.6094444444445</v>
      </c>
      <c r="P96" s="3">
        <f>K96/9</f>
        <v>1713.6094444444445</v>
      </c>
      <c r="Q96" s="3">
        <f>K96/9</f>
        <v>1713.6094444444445</v>
      </c>
      <c r="R96" s="3">
        <f>K96/9</f>
        <v>1713.6094444444445</v>
      </c>
      <c r="S96" s="3">
        <f>L96+M96+N96+O96+P96+Q96+R96</f>
        <v>15422.485000000001</v>
      </c>
    </row>
    <row r="97" spans="1:19" ht="15.75" thickBot="1" x14ac:dyDescent="0.3">
      <c r="A97" s="1" t="s">
        <v>105</v>
      </c>
      <c r="B97" s="1" t="s">
        <v>147</v>
      </c>
      <c r="C97" s="1" t="s">
        <v>148</v>
      </c>
      <c r="D97" s="11">
        <v>41890</v>
      </c>
      <c r="E97" s="1" t="s">
        <v>149</v>
      </c>
      <c r="F97" s="1"/>
      <c r="G97" s="17"/>
      <c r="H97" s="1">
        <v>15</v>
      </c>
      <c r="I97" s="3">
        <v>1069.69</v>
      </c>
      <c r="J97" s="3">
        <f t="shared" ref="J97:J102" si="30">I97*0/100</f>
        <v>0</v>
      </c>
      <c r="K97" s="3">
        <f t="shared" si="29"/>
        <v>1069.69</v>
      </c>
      <c r="L97" s="3">
        <f>K97</f>
        <v>1069.69</v>
      </c>
      <c r="M97" s="3" t="s">
        <v>165</v>
      </c>
      <c r="N97" s="3" t="s">
        <v>165</v>
      </c>
      <c r="O97" s="3" t="s">
        <v>165</v>
      </c>
      <c r="P97" s="3" t="s">
        <v>165</v>
      </c>
      <c r="Q97" s="3" t="s">
        <v>165</v>
      </c>
      <c r="R97" s="3" t="s">
        <v>165</v>
      </c>
      <c r="S97" s="3">
        <f>L97</f>
        <v>1069.69</v>
      </c>
    </row>
    <row r="98" spans="1:19" ht="15.75" thickBot="1" x14ac:dyDescent="0.3">
      <c r="A98" s="1" t="s">
        <v>108</v>
      </c>
      <c r="B98" s="1" t="s">
        <v>147</v>
      </c>
      <c r="C98" s="1" t="s">
        <v>148</v>
      </c>
      <c r="D98" s="11">
        <v>41519</v>
      </c>
      <c r="E98" s="1" t="s">
        <v>149</v>
      </c>
      <c r="F98" s="1"/>
      <c r="G98" s="17"/>
      <c r="H98" s="1"/>
      <c r="I98" s="3">
        <v>4057.87</v>
      </c>
      <c r="J98" s="3">
        <f t="shared" si="30"/>
        <v>0</v>
      </c>
      <c r="K98" s="3">
        <f t="shared" si="29"/>
        <v>4057.87</v>
      </c>
      <c r="L98" s="3">
        <f>K98/9*3</f>
        <v>1352.6233333333332</v>
      </c>
      <c r="M98" s="3">
        <f>K98/9</f>
        <v>450.87444444444441</v>
      </c>
      <c r="N98" s="3">
        <f>K98/9</f>
        <v>450.87444444444441</v>
      </c>
      <c r="O98" s="3">
        <f>K98/9</f>
        <v>450.87444444444441</v>
      </c>
      <c r="P98" s="3">
        <f>K98/9</f>
        <v>450.87444444444441</v>
      </c>
      <c r="Q98" s="3">
        <f>K98/9</f>
        <v>450.87444444444441</v>
      </c>
      <c r="R98" s="3">
        <f>K98/9</f>
        <v>450.87444444444441</v>
      </c>
      <c r="S98" s="3">
        <f>L98+M98+N98+O98+P98+Q98+R98</f>
        <v>4057.8700000000008</v>
      </c>
    </row>
    <row r="99" spans="1:19" ht="15.75" thickBot="1" x14ac:dyDescent="0.3">
      <c r="A99" s="1" t="s">
        <v>110</v>
      </c>
      <c r="B99" s="1" t="s">
        <v>147</v>
      </c>
      <c r="C99" s="1" t="s">
        <v>148</v>
      </c>
      <c r="D99" s="11">
        <v>41522</v>
      </c>
      <c r="E99" s="1" t="s">
        <v>149</v>
      </c>
      <c r="F99" s="1"/>
      <c r="G99" s="17"/>
      <c r="H99" s="1"/>
      <c r="I99" s="3">
        <v>4035.12</v>
      </c>
      <c r="J99" s="3">
        <f t="shared" si="30"/>
        <v>0</v>
      </c>
      <c r="K99" s="3">
        <f t="shared" si="29"/>
        <v>4035.12</v>
      </c>
      <c r="L99" s="3">
        <f>K99/9*3</f>
        <v>1345.04</v>
      </c>
      <c r="M99" s="3">
        <f>K99/9</f>
        <v>448.34666666666664</v>
      </c>
      <c r="N99" s="3">
        <f>K99/9</f>
        <v>448.34666666666664</v>
      </c>
      <c r="O99" s="3">
        <f>K99/9</f>
        <v>448.34666666666664</v>
      </c>
      <c r="P99" s="3">
        <f>K99/9</f>
        <v>448.34666666666664</v>
      </c>
      <c r="Q99" s="3">
        <f>K99/9</f>
        <v>448.34666666666664</v>
      </c>
      <c r="R99" s="3">
        <f>K99/9</f>
        <v>448.34666666666664</v>
      </c>
      <c r="S99" s="3">
        <f>L99+M99+N99+O99+P99+Q99+R99</f>
        <v>4035.1200000000003</v>
      </c>
    </row>
    <row r="100" spans="1:19" ht="15.75" thickBot="1" x14ac:dyDescent="0.3">
      <c r="A100" s="1" t="s">
        <v>120</v>
      </c>
      <c r="B100" s="1" t="s">
        <v>147</v>
      </c>
      <c r="C100" s="7" t="s">
        <v>151</v>
      </c>
      <c r="D100" s="11">
        <v>40793</v>
      </c>
      <c r="E100" s="7" t="s">
        <v>154</v>
      </c>
      <c r="F100" s="18" t="s">
        <v>179</v>
      </c>
      <c r="G100" s="15"/>
      <c r="H100" s="7">
        <v>5</v>
      </c>
      <c r="I100" s="3">
        <v>1928.91</v>
      </c>
      <c r="J100" s="3">
        <f t="shared" si="30"/>
        <v>0</v>
      </c>
      <c r="K100" s="3">
        <f t="shared" si="29"/>
        <v>1928.91</v>
      </c>
      <c r="L100" s="3">
        <f>K100</f>
        <v>1928.91</v>
      </c>
      <c r="M100" s="3" t="s">
        <v>165</v>
      </c>
      <c r="N100" s="3" t="s">
        <v>165</v>
      </c>
      <c r="O100" s="3" t="s">
        <v>165</v>
      </c>
      <c r="P100" s="3" t="s">
        <v>165</v>
      </c>
      <c r="Q100" s="3" t="s">
        <v>165</v>
      </c>
      <c r="R100" s="3" t="s">
        <v>165</v>
      </c>
      <c r="S100" s="3">
        <f>L100</f>
        <v>1928.91</v>
      </c>
    </row>
    <row r="101" spans="1:19" ht="15.75" thickBot="1" x14ac:dyDescent="0.3">
      <c r="A101" s="1" t="s">
        <v>30</v>
      </c>
      <c r="B101" s="1" t="s">
        <v>2</v>
      </c>
      <c r="C101" s="1" t="s">
        <v>148</v>
      </c>
      <c r="D101" s="11">
        <v>41155</v>
      </c>
      <c r="E101" s="1" t="s">
        <v>153</v>
      </c>
      <c r="F101" s="18" t="s">
        <v>179</v>
      </c>
      <c r="G101" s="15"/>
      <c r="H101" s="19"/>
      <c r="I101" s="3">
        <v>23260.85</v>
      </c>
      <c r="J101" s="3">
        <f t="shared" si="30"/>
        <v>0</v>
      </c>
      <c r="K101" s="3">
        <f t="shared" si="29"/>
        <v>23260.85</v>
      </c>
      <c r="L101" s="3">
        <f>K101/9*3</f>
        <v>7753.6166666666668</v>
      </c>
      <c r="M101" s="3">
        <f>K101/9</f>
        <v>2584.5388888888888</v>
      </c>
      <c r="N101" s="3">
        <f>K101/9</f>
        <v>2584.5388888888888</v>
      </c>
      <c r="O101" s="3">
        <f>K101/9</f>
        <v>2584.5388888888888</v>
      </c>
      <c r="P101" s="3">
        <f>K101/9</f>
        <v>2584.5388888888888</v>
      </c>
      <c r="Q101" s="3">
        <f>K101/9</f>
        <v>2584.5388888888888</v>
      </c>
      <c r="R101" s="3">
        <f>K101/9</f>
        <v>2584.5388888888888</v>
      </c>
      <c r="S101" s="3">
        <f>L101+M101+N101+O101+P101+Q101+R101</f>
        <v>23260.85</v>
      </c>
    </row>
    <row r="102" spans="1:19" ht="15.75" thickBot="1" x14ac:dyDescent="0.3">
      <c r="A102" s="1" t="s">
        <v>28</v>
      </c>
      <c r="B102" s="1" t="s">
        <v>2</v>
      </c>
      <c r="C102" s="1" t="s">
        <v>148</v>
      </c>
      <c r="D102" s="11">
        <v>41891</v>
      </c>
      <c r="E102" s="1" t="s">
        <v>149</v>
      </c>
      <c r="F102" s="1"/>
      <c r="G102" s="17"/>
      <c r="H102" s="1"/>
      <c r="I102" s="3">
        <v>4278.78</v>
      </c>
      <c r="J102" s="3">
        <f t="shared" si="30"/>
        <v>0</v>
      </c>
      <c r="K102" s="3">
        <f t="shared" si="29"/>
        <v>4278.78</v>
      </c>
      <c r="L102" s="3">
        <f>K102/9*3</f>
        <v>1426.2599999999998</v>
      </c>
      <c r="M102" s="3">
        <f>K102/9</f>
        <v>475.41999999999996</v>
      </c>
      <c r="N102" s="3">
        <f>K102/9</f>
        <v>475.41999999999996</v>
      </c>
      <c r="O102" s="3">
        <f>K102/9</f>
        <v>475.41999999999996</v>
      </c>
      <c r="P102" s="3">
        <f>K102/9</f>
        <v>475.41999999999996</v>
      </c>
      <c r="Q102" s="3">
        <f>K102/9</f>
        <v>475.41999999999996</v>
      </c>
      <c r="R102" s="3">
        <f>K102/9</f>
        <v>475.41999999999996</v>
      </c>
      <c r="S102" s="3">
        <f>L102+M102+N102+O102+P102+Q102+R102</f>
        <v>4278.78</v>
      </c>
    </row>
    <row r="103" spans="1:19" ht="15.75" thickBot="1" x14ac:dyDescent="0.3">
      <c r="A103" s="1" t="s">
        <v>36</v>
      </c>
      <c r="B103" s="1" t="s">
        <v>2</v>
      </c>
      <c r="C103" s="1" t="s">
        <v>148</v>
      </c>
      <c r="D103" s="11">
        <v>41522</v>
      </c>
      <c r="E103" s="1" t="s">
        <v>153</v>
      </c>
      <c r="F103" s="11">
        <v>42916</v>
      </c>
      <c r="G103" s="13"/>
      <c r="H103" s="1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thickBot="1" x14ac:dyDescent="0.3">
      <c r="A104" s="1" t="s">
        <v>32</v>
      </c>
      <c r="B104" s="1" t="s">
        <v>2</v>
      </c>
      <c r="C104" s="1" t="s">
        <v>148</v>
      </c>
      <c r="D104" s="11">
        <v>41156</v>
      </c>
      <c r="E104" s="1" t="s">
        <v>153</v>
      </c>
      <c r="F104" s="18" t="s">
        <v>179</v>
      </c>
      <c r="G104" s="15"/>
      <c r="H104" s="18">
        <v>5</v>
      </c>
      <c r="I104" s="3">
        <v>685.84</v>
      </c>
      <c r="J104" s="3">
        <f t="shared" ref="J104:J109" si="31">I104*0/100</f>
        <v>0</v>
      </c>
      <c r="K104" s="3">
        <f>I104-J104</f>
        <v>685.84</v>
      </c>
      <c r="L104" s="3">
        <v>320.89999999999998</v>
      </c>
      <c r="M104" s="3">
        <v>364.94</v>
      </c>
      <c r="N104" s="3" t="s">
        <v>165</v>
      </c>
      <c r="O104" s="3" t="s">
        <v>165</v>
      </c>
      <c r="P104" s="3" t="s">
        <v>165</v>
      </c>
      <c r="Q104" s="3" t="s">
        <v>165</v>
      </c>
      <c r="R104" s="3" t="s">
        <v>165</v>
      </c>
      <c r="S104" s="3">
        <f>L104+M104</f>
        <v>685.83999999999992</v>
      </c>
    </row>
    <row r="105" spans="1:19" ht="15.75" thickBot="1" x14ac:dyDescent="0.3">
      <c r="A105" s="1" t="s">
        <v>31</v>
      </c>
      <c r="B105" s="1" t="s">
        <v>2</v>
      </c>
      <c r="C105" s="1" t="s">
        <v>148</v>
      </c>
      <c r="D105" s="11">
        <v>41890</v>
      </c>
      <c r="E105" s="1" t="s">
        <v>149</v>
      </c>
      <c r="F105" s="1"/>
      <c r="G105" s="17"/>
      <c r="H105" s="1"/>
      <c r="I105" s="3">
        <v>4278.78</v>
      </c>
      <c r="J105" s="3">
        <f t="shared" si="31"/>
        <v>0</v>
      </c>
      <c r="K105" s="3">
        <f>I105-J105</f>
        <v>4278.78</v>
      </c>
      <c r="L105" s="3">
        <f>K105/9*3</f>
        <v>1426.2599999999998</v>
      </c>
      <c r="M105" s="3">
        <f>K105/9</f>
        <v>475.41999999999996</v>
      </c>
      <c r="N105" s="3">
        <f>K105/9</f>
        <v>475.41999999999996</v>
      </c>
      <c r="O105" s="3">
        <f>K105/9</f>
        <v>475.41999999999996</v>
      </c>
      <c r="P105" s="3">
        <f>K105/9</f>
        <v>475.41999999999996</v>
      </c>
      <c r="Q105" s="3">
        <f>K105/9</f>
        <v>475.41999999999996</v>
      </c>
      <c r="R105" s="3">
        <f>K105/9</f>
        <v>475.41999999999996</v>
      </c>
      <c r="S105" s="3">
        <f>L105+M105+N105+O105+P105+Q105+R105</f>
        <v>4278.78</v>
      </c>
    </row>
    <row r="106" spans="1:19" ht="15.75" thickBot="1" x14ac:dyDescent="0.3">
      <c r="A106" s="1" t="s">
        <v>37</v>
      </c>
      <c r="B106" s="1" t="s">
        <v>2</v>
      </c>
      <c r="C106" s="1" t="s">
        <v>148</v>
      </c>
      <c r="D106" s="11">
        <v>41891</v>
      </c>
      <c r="E106" s="1" t="s">
        <v>149</v>
      </c>
      <c r="F106" s="1"/>
      <c r="G106" s="17"/>
      <c r="H106" s="1"/>
      <c r="I106" s="3" t="s">
        <v>177</v>
      </c>
      <c r="J106" s="3" t="e">
        <f t="shared" si="31"/>
        <v>#VALUE!</v>
      </c>
      <c r="K106" s="3" t="s">
        <v>165</v>
      </c>
      <c r="L106" s="3" t="e">
        <f>K106/9*3</f>
        <v>#VALUE!</v>
      </c>
      <c r="M106" s="3" t="e">
        <f>K106/9</f>
        <v>#VALUE!</v>
      </c>
      <c r="N106" s="3" t="e">
        <f>K106/9</f>
        <v>#VALUE!</v>
      </c>
      <c r="O106" s="3" t="e">
        <f>K106/9</f>
        <v>#VALUE!</v>
      </c>
      <c r="P106" s="3" t="e">
        <f>K106/9</f>
        <v>#VALUE!</v>
      </c>
      <c r="Q106" s="3" t="e">
        <f>K106/9</f>
        <v>#VALUE!</v>
      </c>
      <c r="R106" s="3" t="e">
        <f>K106/9</f>
        <v>#VALUE!</v>
      </c>
      <c r="S106" s="3" t="s">
        <v>165</v>
      </c>
    </row>
    <row r="107" spans="1:19" ht="15.75" thickBot="1" x14ac:dyDescent="0.3">
      <c r="A107" s="1" t="s">
        <v>29</v>
      </c>
      <c r="B107" s="1" t="s">
        <v>2</v>
      </c>
      <c r="C107" s="1" t="s">
        <v>148</v>
      </c>
      <c r="D107" s="11">
        <v>41521</v>
      </c>
      <c r="E107" s="1" t="s">
        <v>149</v>
      </c>
      <c r="F107" s="1"/>
      <c r="G107" s="17"/>
      <c r="H107" s="1"/>
      <c r="I107" s="3">
        <v>3241.5</v>
      </c>
      <c r="J107" s="3">
        <f t="shared" si="31"/>
        <v>0</v>
      </c>
      <c r="K107" s="3">
        <f>I107-J107</f>
        <v>3241.5</v>
      </c>
      <c r="L107" s="3">
        <f>K107/9*3</f>
        <v>1080.5</v>
      </c>
      <c r="M107" s="3">
        <f>K107-L107</f>
        <v>2161</v>
      </c>
      <c r="N107" s="3" t="s">
        <v>165</v>
      </c>
      <c r="O107" s="3" t="s">
        <v>165</v>
      </c>
      <c r="P107" s="3" t="s">
        <v>165</v>
      </c>
      <c r="Q107" s="3" t="s">
        <v>165</v>
      </c>
      <c r="R107" s="3" t="s">
        <v>165</v>
      </c>
      <c r="S107" s="3">
        <f>L107+M107</f>
        <v>3241.5</v>
      </c>
    </row>
    <row r="108" spans="1:19" ht="15.75" thickBot="1" x14ac:dyDescent="0.3">
      <c r="A108" s="1" t="s">
        <v>33</v>
      </c>
      <c r="B108" s="1" t="s">
        <v>2</v>
      </c>
      <c r="C108" s="1" t="s">
        <v>148</v>
      </c>
      <c r="D108" s="11">
        <v>41954</v>
      </c>
      <c r="E108" s="1" t="s">
        <v>149</v>
      </c>
      <c r="F108" s="1"/>
      <c r="G108" s="17"/>
      <c r="H108" s="1"/>
      <c r="I108" s="3" t="s">
        <v>177</v>
      </c>
      <c r="J108" s="3" t="e">
        <f t="shared" si="31"/>
        <v>#VALUE!</v>
      </c>
      <c r="K108" s="3" t="s">
        <v>165</v>
      </c>
      <c r="L108" s="3" t="e">
        <f>K108/9*3</f>
        <v>#VALUE!</v>
      </c>
      <c r="M108" s="3" t="e">
        <f>K108/9</f>
        <v>#VALUE!</v>
      </c>
      <c r="N108" s="3" t="e">
        <f>K108/9</f>
        <v>#VALUE!</v>
      </c>
      <c r="O108" s="3" t="e">
        <f>K108/9</f>
        <v>#VALUE!</v>
      </c>
      <c r="P108" s="3" t="e">
        <f>K108/9</f>
        <v>#VALUE!</v>
      </c>
      <c r="Q108" s="3" t="e">
        <f>K108/9</f>
        <v>#VALUE!</v>
      </c>
      <c r="R108" s="3" t="e">
        <f>K108/9</f>
        <v>#VALUE!</v>
      </c>
      <c r="S108" s="3" t="s">
        <v>165</v>
      </c>
    </row>
    <row r="109" spans="1:19" ht="15.75" thickBot="1" x14ac:dyDescent="0.3">
      <c r="A109" s="1" t="s">
        <v>35</v>
      </c>
      <c r="B109" s="1" t="s">
        <v>2</v>
      </c>
      <c r="C109" s="1" t="s">
        <v>148</v>
      </c>
      <c r="D109" s="11">
        <v>41891</v>
      </c>
      <c r="E109" s="1" t="s">
        <v>149</v>
      </c>
      <c r="F109" s="1"/>
      <c r="G109" s="17"/>
      <c r="H109" s="1">
        <v>15</v>
      </c>
      <c r="I109" s="3">
        <v>1069.69</v>
      </c>
      <c r="J109" s="3">
        <f t="shared" si="31"/>
        <v>0</v>
      </c>
      <c r="K109" s="3">
        <f>I109-J109</f>
        <v>1069.69</v>
      </c>
      <c r="L109" s="3">
        <f>K109</f>
        <v>1069.69</v>
      </c>
      <c r="M109" s="3" t="s">
        <v>165</v>
      </c>
      <c r="N109" s="3" t="s">
        <v>165</v>
      </c>
      <c r="O109" s="3" t="s">
        <v>165</v>
      </c>
      <c r="P109" s="3" t="s">
        <v>165</v>
      </c>
      <c r="Q109" s="3" t="s">
        <v>165</v>
      </c>
      <c r="R109" s="3" t="s">
        <v>165</v>
      </c>
      <c r="S109" s="3">
        <f>L109</f>
        <v>1069.69</v>
      </c>
    </row>
    <row r="110" spans="1:19" ht="15.75" thickBot="1" x14ac:dyDescent="0.3">
      <c r="A110" s="1" t="s">
        <v>6</v>
      </c>
      <c r="B110" s="1" t="s">
        <v>2</v>
      </c>
      <c r="C110" s="1" t="s">
        <v>157</v>
      </c>
      <c r="D110" s="11">
        <v>41158</v>
      </c>
      <c r="E110" s="1" t="s">
        <v>152</v>
      </c>
      <c r="F110" s="11">
        <v>42916</v>
      </c>
      <c r="G110" s="17" t="s">
        <v>187</v>
      </c>
      <c r="H110" s="1"/>
      <c r="I110" s="3">
        <v>21924.98</v>
      </c>
      <c r="J110" s="3">
        <f>I110*50/100</f>
        <v>10962.49</v>
      </c>
      <c r="K110" s="3">
        <f>I110-J110</f>
        <v>10962.49</v>
      </c>
      <c r="L110" s="3">
        <f>K110/9*3</f>
        <v>3654.1633333333334</v>
      </c>
      <c r="M110" s="3">
        <f>K110/9</f>
        <v>1218.0544444444445</v>
      </c>
      <c r="N110" s="3">
        <f>K110/9</f>
        <v>1218.0544444444445</v>
      </c>
      <c r="O110" s="3">
        <f>K110/9</f>
        <v>1218.0544444444445</v>
      </c>
      <c r="P110" s="3">
        <f>K110/9</f>
        <v>1218.0544444444445</v>
      </c>
      <c r="Q110" s="3">
        <f>K110/9</f>
        <v>1218.0544444444445</v>
      </c>
      <c r="R110" s="3">
        <f>K110/9</f>
        <v>1218.0544444444445</v>
      </c>
      <c r="S110" s="3">
        <f>L110+M110+N110+O110+P110+Q110+R110</f>
        <v>10962.489999999998</v>
      </c>
    </row>
    <row r="111" spans="1:19" ht="15.75" thickBot="1" x14ac:dyDescent="0.3">
      <c r="A111" s="1" t="s">
        <v>1</v>
      </c>
      <c r="B111" s="1" t="s">
        <v>2</v>
      </c>
      <c r="C111" s="1" t="s">
        <v>157</v>
      </c>
      <c r="D111" s="11">
        <v>42219</v>
      </c>
      <c r="E111" s="1" t="s">
        <v>153</v>
      </c>
      <c r="F111" s="11">
        <v>43646</v>
      </c>
      <c r="G111" s="13" t="s">
        <v>191</v>
      </c>
      <c r="H111" s="1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thickBot="1" x14ac:dyDescent="0.3">
      <c r="A112" s="1" t="s">
        <v>3</v>
      </c>
      <c r="B112" s="1" t="s">
        <v>2</v>
      </c>
      <c r="C112" s="1" t="s">
        <v>157</v>
      </c>
      <c r="D112" s="11">
        <v>42256</v>
      </c>
      <c r="E112" s="1" t="s">
        <v>152</v>
      </c>
      <c r="F112" s="11">
        <v>44012</v>
      </c>
      <c r="G112" s="13" t="s">
        <v>191</v>
      </c>
      <c r="H112" s="1"/>
      <c r="I112" s="3">
        <v>25615.200000000001</v>
      </c>
      <c r="J112" s="3">
        <f>I112*50/100</f>
        <v>12807.6</v>
      </c>
      <c r="K112" s="3">
        <f>I112-J112</f>
        <v>12807.6</v>
      </c>
      <c r="L112" s="3">
        <f>K112/9*3</f>
        <v>4269.2</v>
      </c>
      <c r="M112" s="3">
        <f>K112/9</f>
        <v>1423.0666666666666</v>
      </c>
      <c r="N112" s="3">
        <f>K112/9</f>
        <v>1423.0666666666666</v>
      </c>
      <c r="O112" s="3">
        <f>K112/9</f>
        <v>1423.0666666666666</v>
      </c>
      <c r="P112" s="3">
        <f>K112/9</f>
        <v>1423.0666666666666</v>
      </c>
      <c r="Q112" s="3">
        <f>K112/9</f>
        <v>1423.0666666666666</v>
      </c>
      <c r="R112" s="3">
        <f>K112/9</f>
        <v>1423.0666666666666</v>
      </c>
      <c r="S112" s="3">
        <f>L112+M112+N112+O112+P112+Q112+R112</f>
        <v>12807.599999999999</v>
      </c>
    </row>
    <row r="113" spans="1:19" ht="15.75" thickBot="1" x14ac:dyDescent="0.3">
      <c r="A113" s="1" t="s">
        <v>88</v>
      </c>
      <c r="B113" s="1" t="s">
        <v>2</v>
      </c>
      <c r="C113" s="1" t="s">
        <v>157</v>
      </c>
      <c r="D113" s="11">
        <v>41883</v>
      </c>
      <c r="E113" s="1" t="s">
        <v>152</v>
      </c>
      <c r="F113" s="11">
        <v>43646</v>
      </c>
      <c r="G113" s="13" t="s">
        <v>191</v>
      </c>
      <c r="H113" s="1"/>
      <c r="I113" s="3">
        <v>25965.599999999999</v>
      </c>
      <c r="J113" s="3">
        <f>I113*50/100</f>
        <v>12982.8</v>
      </c>
      <c r="K113" s="3">
        <f>I113-J113</f>
        <v>12982.8</v>
      </c>
      <c r="L113" s="3">
        <f>K113/9*3</f>
        <v>4327.6000000000004</v>
      </c>
      <c r="M113" s="3">
        <f>K113/9</f>
        <v>1442.5333333333333</v>
      </c>
      <c r="N113" s="3">
        <f>K113/9</f>
        <v>1442.5333333333333</v>
      </c>
      <c r="O113" s="3">
        <f>K113/9</f>
        <v>1442.5333333333333</v>
      </c>
      <c r="P113" s="3">
        <f>K113/9</f>
        <v>1442.5333333333333</v>
      </c>
      <c r="Q113" s="3">
        <f>K113/9</f>
        <v>1442.5333333333333</v>
      </c>
      <c r="R113" s="3">
        <f>K113/9</f>
        <v>1442.5333333333333</v>
      </c>
      <c r="S113" s="3">
        <f>L113+M113+N113+O113+P113+Q113+R113</f>
        <v>12982.799999999997</v>
      </c>
    </row>
    <row r="114" spans="1:19" ht="15.75" thickBot="1" x14ac:dyDescent="0.3">
      <c r="A114" s="1" t="s">
        <v>22</v>
      </c>
      <c r="B114" s="1" t="s">
        <v>2</v>
      </c>
      <c r="C114" s="1" t="s">
        <v>148</v>
      </c>
      <c r="D114" s="11">
        <v>41520</v>
      </c>
      <c r="E114" s="1" t="s">
        <v>153</v>
      </c>
      <c r="F114" s="11">
        <v>42916</v>
      </c>
      <c r="G114" s="13"/>
      <c r="H114" s="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thickBot="1" x14ac:dyDescent="0.3">
      <c r="A115" s="1" t="s">
        <v>16</v>
      </c>
      <c r="B115" s="1" t="s">
        <v>2</v>
      </c>
      <c r="C115" s="1" t="s">
        <v>148</v>
      </c>
      <c r="D115" s="11">
        <v>41158</v>
      </c>
      <c r="E115" s="1" t="s">
        <v>153</v>
      </c>
      <c r="F115" s="18" t="s">
        <v>179</v>
      </c>
      <c r="G115" s="15"/>
      <c r="H115" s="19"/>
      <c r="I115" s="3">
        <v>23260.85</v>
      </c>
      <c r="J115" s="3">
        <f>I115*0/100</f>
        <v>0</v>
      </c>
      <c r="K115" s="3">
        <f>I115-J115</f>
        <v>23260.85</v>
      </c>
      <c r="L115" s="3">
        <f>K115/9*3</f>
        <v>7753.6166666666668</v>
      </c>
      <c r="M115" s="3">
        <f>K115/9</f>
        <v>2584.5388888888888</v>
      </c>
      <c r="N115" s="3">
        <f>K115/9</f>
        <v>2584.5388888888888</v>
      </c>
      <c r="O115" s="3">
        <f>K115/9</f>
        <v>2584.5388888888888</v>
      </c>
      <c r="P115" s="3">
        <f>K115/9</f>
        <v>2584.5388888888888</v>
      </c>
      <c r="Q115" s="3">
        <f>K115/9</f>
        <v>2584.5388888888888</v>
      </c>
      <c r="R115" s="3">
        <f>K115/9</f>
        <v>2584.5388888888888</v>
      </c>
      <c r="S115" s="3">
        <f>L115+M115+N115+O115+P115+Q115+R115</f>
        <v>23260.85</v>
      </c>
    </row>
    <row r="116" spans="1:19" ht="15.75" thickBot="1" x14ac:dyDescent="0.3">
      <c r="A116" s="1" t="s">
        <v>17</v>
      </c>
      <c r="B116" s="1" t="s">
        <v>2</v>
      </c>
      <c r="C116" s="1" t="s">
        <v>148</v>
      </c>
      <c r="D116" s="11">
        <v>41892</v>
      </c>
      <c r="E116" s="1" t="s">
        <v>149</v>
      </c>
      <c r="F116" s="1"/>
      <c r="G116" s="17"/>
      <c r="H116" s="1">
        <v>5</v>
      </c>
      <c r="I116" s="3">
        <v>356.56</v>
      </c>
      <c r="J116" s="3">
        <f>I116*0/100</f>
        <v>0</v>
      </c>
      <c r="K116" s="3">
        <f>I116-J116</f>
        <v>356.56</v>
      </c>
      <c r="L116" s="3">
        <f>K116/2</f>
        <v>178.28</v>
      </c>
      <c r="M116" s="3" t="s">
        <v>165</v>
      </c>
      <c r="N116" s="3" t="s">
        <v>165</v>
      </c>
      <c r="O116" s="3" t="s">
        <v>165</v>
      </c>
      <c r="P116" s="3" t="s">
        <v>165</v>
      </c>
      <c r="Q116" s="3" t="s">
        <v>165</v>
      </c>
      <c r="R116" s="3" t="s">
        <v>165</v>
      </c>
      <c r="S116" s="3">
        <f>L116</f>
        <v>178.28</v>
      </c>
    </row>
    <row r="117" spans="1:19" ht="15.75" thickBot="1" x14ac:dyDescent="0.3">
      <c r="A117" s="1" t="s">
        <v>18</v>
      </c>
      <c r="B117" s="1" t="s">
        <v>2</v>
      </c>
      <c r="C117" s="1" t="s">
        <v>148</v>
      </c>
      <c r="D117" s="11">
        <v>41521</v>
      </c>
      <c r="E117" s="1" t="s">
        <v>153</v>
      </c>
      <c r="F117" s="11">
        <v>42916</v>
      </c>
      <c r="G117" s="13"/>
      <c r="H117" s="1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thickBot="1" x14ac:dyDescent="0.3">
      <c r="A118" s="1" t="s">
        <v>19</v>
      </c>
      <c r="B118" s="1" t="s">
        <v>2</v>
      </c>
      <c r="C118" s="1" t="s">
        <v>148</v>
      </c>
      <c r="D118" s="11">
        <v>41894</v>
      </c>
      <c r="E118" s="1" t="s">
        <v>149</v>
      </c>
      <c r="F118" s="1"/>
      <c r="G118" s="17"/>
      <c r="H118" s="1"/>
      <c r="I118" s="3">
        <v>23186.76</v>
      </c>
      <c r="J118" s="3">
        <f>I118*0/100</f>
        <v>0</v>
      </c>
      <c r="K118" s="3">
        <f>I118-J118</f>
        <v>23186.76</v>
      </c>
      <c r="L118" s="3">
        <f>K118/9*3</f>
        <v>7728.9199999999992</v>
      </c>
      <c r="M118" s="3">
        <f>K118/9</f>
        <v>2576.3066666666664</v>
      </c>
      <c r="N118" s="3">
        <f>K118/9</f>
        <v>2576.3066666666664</v>
      </c>
      <c r="O118" s="3">
        <f>K118/9</f>
        <v>2576.3066666666664</v>
      </c>
      <c r="P118" s="3">
        <f>K118/9</f>
        <v>2576.3066666666664</v>
      </c>
      <c r="Q118" s="3">
        <f>K118/9</f>
        <v>2576.3066666666664</v>
      </c>
      <c r="R118" s="3">
        <f>K118/9</f>
        <v>2576.3066666666664</v>
      </c>
      <c r="S118" s="3">
        <f>L118+M118+N118+O118+P118+Q118+R118</f>
        <v>23186.760000000002</v>
      </c>
    </row>
    <row r="119" spans="1:19" ht="15.75" thickBot="1" x14ac:dyDescent="0.3">
      <c r="A119" s="1" t="s">
        <v>20</v>
      </c>
      <c r="B119" s="1" t="s">
        <v>2</v>
      </c>
      <c r="C119" s="7" t="s">
        <v>150</v>
      </c>
      <c r="D119" s="11">
        <v>40792</v>
      </c>
      <c r="E119" s="1" t="s">
        <v>149</v>
      </c>
      <c r="F119" s="1"/>
      <c r="G119" s="17"/>
      <c r="H119" s="1"/>
      <c r="I119" s="3">
        <v>26169.53</v>
      </c>
      <c r="J119" s="3">
        <f>I119*0/100</f>
        <v>0</v>
      </c>
      <c r="K119" s="3">
        <f>I119-J119</f>
        <v>26169.53</v>
      </c>
      <c r="L119" s="3">
        <f>K119/9*3</f>
        <v>8723.1766666666663</v>
      </c>
      <c r="M119" s="3">
        <f>K119/9</f>
        <v>2907.7255555555553</v>
      </c>
      <c r="N119" s="3">
        <f>K119/9</f>
        <v>2907.7255555555553</v>
      </c>
      <c r="O119" s="3">
        <f>K119/9</f>
        <v>2907.7255555555553</v>
      </c>
      <c r="P119" s="3">
        <f>K119/9</f>
        <v>2907.7255555555553</v>
      </c>
      <c r="Q119" s="3">
        <f>K119/9</f>
        <v>2907.7255555555553</v>
      </c>
      <c r="R119" s="3">
        <f>K119/9</f>
        <v>2907.7255555555553</v>
      </c>
      <c r="S119" s="3">
        <f>L119+M119+N119+O119+P119+Q119+R119</f>
        <v>26169.530000000002</v>
      </c>
    </row>
    <row r="120" spans="1:19" ht="46.5" customHeight="1" thickBot="1" x14ac:dyDescent="0.3">
      <c r="A120" s="1" t="s">
        <v>21</v>
      </c>
      <c r="B120" s="1" t="s">
        <v>2</v>
      </c>
      <c r="C120" s="1" t="s">
        <v>148</v>
      </c>
      <c r="D120" s="11">
        <v>41158</v>
      </c>
      <c r="E120" s="1" t="s">
        <v>153</v>
      </c>
      <c r="F120" s="18" t="s">
        <v>179</v>
      </c>
      <c r="G120" s="15"/>
      <c r="H120" s="19"/>
      <c r="I120" s="3">
        <v>23260.85</v>
      </c>
      <c r="J120" s="3">
        <f>I120*0/100</f>
        <v>0</v>
      </c>
      <c r="K120" s="3">
        <f>I120-J120</f>
        <v>23260.85</v>
      </c>
      <c r="L120" s="3" t="s">
        <v>165</v>
      </c>
      <c r="M120" s="3" t="s">
        <v>165</v>
      </c>
      <c r="N120" s="3" t="s">
        <v>165</v>
      </c>
      <c r="O120" s="3" t="s">
        <v>165</v>
      </c>
      <c r="P120" s="3" t="s">
        <v>165</v>
      </c>
      <c r="Q120" s="3" t="s">
        <v>165</v>
      </c>
      <c r="R120" s="3" t="s">
        <v>165</v>
      </c>
      <c r="S120" s="3" t="s">
        <v>165</v>
      </c>
    </row>
    <row r="121" spans="1:19" ht="15.75" thickBot="1" x14ac:dyDescent="0.3">
      <c r="A121" s="1" t="s">
        <v>89</v>
      </c>
      <c r="B121" s="1" t="s">
        <v>2</v>
      </c>
      <c r="C121" s="7" t="s">
        <v>157</v>
      </c>
      <c r="D121" s="11">
        <v>42223</v>
      </c>
      <c r="E121" s="1" t="s">
        <v>153</v>
      </c>
      <c r="F121" s="11">
        <v>43646</v>
      </c>
      <c r="G121" s="13" t="s">
        <v>187</v>
      </c>
      <c r="H121" s="1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thickBot="1" x14ac:dyDescent="0.3">
      <c r="A122" s="1" t="s">
        <v>44</v>
      </c>
      <c r="B122" s="1" t="s">
        <v>2</v>
      </c>
      <c r="C122" s="1" t="s">
        <v>157</v>
      </c>
      <c r="D122" s="11">
        <v>41156</v>
      </c>
      <c r="E122" s="1" t="s">
        <v>153</v>
      </c>
      <c r="F122" s="11">
        <v>42916</v>
      </c>
      <c r="G122" s="13" t="s">
        <v>187</v>
      </c>
      <c r="H122" s="14"/>
      <c r="I122" s="2" t="s">
        <v>165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thickBot="1" x14ac:dyDescent="0.3">
      <c r="A123" s="1" t="s">
        <v>47</v>
      </c>
      <c r="B123" s="1" t="s">
        <v>2</v>
      </c>
      <c r="C123" s="1" t="s">
        <v>157</v>
      </c>
      <c r="D123" s="11">
        <v>42220</v>
      </c>
      <c r="E123" s="1" t="s">
        <v>153</v>
      </c>
      <c r="F123" s="11">
        <v>43646</v>
      </c>
      <c r="G123" s="13"/>
      <c r="H123" s="1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thickBot="1" x14ac:dyDescent="0.3">
      <c r="A124" s="1" t="s">
        <v>27</v>
      </c>
      <c r="B124" s="1" t="s">
        <v>2</v>
      </c>
      <c r="C124" s="1" t="s">
        <v>148</v>
      </c>
      <c r="D124" s="11">
        <v>41890</v>
      </c>
      <c r="E124" s="1" t="s">
        <v>149</v>
      </c>
      <c r="F124" s="1"/>
      <c r="G124" s="17"/>
      <c r="H124" s="1">
        <v>15</v>
      </c>
      <c r="I124" s="3">
        <v>1069.69</v>
      </c>
      <c r="J124" s="3">
        <f>I124*0/100</f>
        <v>0</v>
      </c>
      <c r="K124" s="3">
        <f>I124-J124</f>
        <v>1069.69</v>
      </c>
      <c r="L124" s="3">
        <f>K124</f>
        <v>1069.69</v>
      </c>
      <c r="M124" s="3" t="s">
        <v>165</v>
      </c>
      <c r="N124" s="3" t="s">
        <v>165</v>
      </c>
      <c r="O124" s="3" t="s">
        <v>165</v>
      </c>
      <c r="P124" s="3" t="s">
        <v>165</v>
      </c>
      <c r="Q124" s="3" t="s">
        <v>165</v>
      </c>
      <c r="R124" s="3" t="s">
        <v>165</v>
      </c>
      <c r="S124" s="3">
        <f>L124</f>
        <v>1069.69</v>
      </c>
    </row>
    <row r="125" spans="1:19" ht="15.75" thickBot="1" x14ac:dyDescent="0.3">
      <c r="A125" s="1" t="s">
        <v>15</v>
      </c>
      <c r="B125" s="1" t="s">
        <v>2</v>
      </c>
      <c r="C125" s="7" t="s">
        <v>150</v>
      </c>
      <c r="D125" s="11">
        <v>41522</v>
      </c>
      <c r="E125" s="1" t="s">
        <v>152</v>
      </c>
      <c r="F125" s="11">
        <v>42916</v>
      </c>
      <c r="G125" s="13" t="s">
        <v>186</v>
      </c>
      <c r="H125" s="1"/>
      <c r="I125" s="3">
        <v>30057.06</v>
      </c>
      <c r="J125" s="3">
        <f>I125*50/100</f>
        <v>15028.53</v>
      </c>
      <c r="K125" s="3">
        <f>I125-J125</f>
        <v>15028.53</v>
      </c>
      <c r="L125" s="3">
        <f>K125/9*3</f>
        <v>5009.51</v>
      </c>
      <c r="M125" s="3">
        <f>K125/9</f>
        <v>1669.8366666666668</v>
      </c>
      <c r="N125" s="3">
        <f>K125/9</f>
        <v>1669.8366666666668</v>
      </c>
      <c r="O125" s="3">
        <f>K125/9</f>
        <v>1669.8366666666668</v>
      </c>
      <c r="P125" s="3">
        <f>K125/9</f>
        <v>1669.8366666666668</v>
      </c>
      <c r="Q125" s="3">
        <f>K125/9</f>
        <v>1669.8366666666668</v>
      </c>
      <c r="R125" s="3">
        <f>K125/9</f>
        <v>1669.8366666666668</v>
      </c>
      <c r="S125" s="3">
        <f>L125+M125+N125+O125+P125+Q125+R125</f>
        <v>15028.529999999999</v>
      </c>
    </row>
    <row r="126" spans="1:19" ht="15.75" thickBot="1" x14ac:dyDescent="0.3">
      <c r="A126" s="1" t="s">
        <v>34</v>
      </c>
      <c r="B126" s="1" t="s">
        <v>2</v>
      </c>
      <c r="C126" s="1" t="s">
        <v>148</v>
      </c>
      <c r="D126" s="11">
        <v>41893</v>
      </c>
      <c r="E126" s="1" t="s">
        <v>149</v>
      </c>
      <c r="F126" s="1"/>
      <c r="G126" s="17"/>
      <c r="H126" s="1"/>
      <c r="I126" s="3">
        <v>4150.41</v>
      </c>
      <c r="J126" s="3">
        <f>I126*0/100</f>
        <v>0</v>
      </c>
      <c r="K126" s="3">
        <f>I126-J126</f>
        <v>4150.41</v>
      </c>
      <c r="L126" s="3">
        <f>K126</f>
        <v>4150.41</v>
      </c>
      <c r="M126" s="3" t="s">
        <v>165</v>
      </c>
      <c r="N126" s="3" t="s">
        <v>165</v>
      </c>
      <c r="O126" s="3" t="s">
        <v>165</v>
      </c>
      <c r="P126" s="3" t="s">
        <v>165</v>
      </c>
      <c r="Q126" s="3" t="s">
        <v>165</v>
      </c>
      <c r="R126" s="3" t="s">
        <v>165</v>
      </c>
      <c r="S126" s="3">
        <f>L126</f>
        <v>4150.41</v>
      </c>
    </row>
    <row r="127" spans="1:19" ht="15.75" thickBot="1" x14ac:dyDescent="0.3">
      <c r="A127" s="1" t="s">
        <v>40</v>
      </c>
      <c r="B127" s="1" t="s">
        <v>2</v>
      </c>
      <c r="C127" s="1" t="s">
        <v>148</v>
      </c>
      <c r="D127" s="11">
        <v>41520</v>
      </c>
      <c r="E127" s="1" t="s">
        <v>153</v>
      </c>
      <c r="F127" s="11">
        <v>42916</v>
      </c>
      <c r="G127" s="13"/>
      <c r="H127" s="1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thickBot="1" x14ac:dyDescent="0.3">
      <c r="A128" s="1" t="s">
        <v>11</v>
      </c>
      <c r="B128" s="1" t="s">
        <v>2</v>
      </c>
      <c r="C128" s="1" t="s">
        <v>157</v>
      </c>
      <c r="D128" s="11">
        <v>41883</v>
      </c>
      <c r="E128" s="1" t="s">
        <v>153</v>
      </c>
      <c r="F128" s="11">
        <v>43646</v>
      </c>
      <c r="G128" s="13"/>
      <c r="H128" s="1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thickBot="1" x14ac:dyDescent="0.3">
      <c r="A129" s="1" t="s">
        <v>62</v>
      </c>
      <c r="B129" s="1" t="s">
        <v>14</v>
      </c>
      <c r="C129" s="7" t="s">
        <v>160</v>
      </c>
      <c r="D129" s="11">
        <v>40791</v>
      </c>
      <c r="E129" s="7" t="s">
        <v>152</v>
      </c>
      <c r="F129" s="18" t="s">
        <v>179</v>
      </c>
      <c r="G129" s="15"/>
      <c r="H129" s="7"/>
      <c r="I129" s="3">
        <v>21700.25</v>
      </c>
      <c r="J129" s="3">
        <f>I129*0/100</f>
        <v>0</v>
      </c>
      <c r="K129" s="3">
        <f>I129-J129</f>
        <v>21700.25</v>
      </c>
      <c r="L129" s="3">
        <f>K129/9*3</f>
        <v>7233.4166666666661</v>
      </c>
      <c r="M129" s="3">
        <f>K129/9</f>
        <v>2411.1388888888887</v>
      </c>
      <c r="N129" s="3">
        <f>K129/9</f>
        <v>2411.1388888888887</v>
      </c>
      <c r="O129" s="3">
        <f>K129/9</f>
        <v>2411.1388888888887</v>
      </c>
      <c r="P129" s="3">
        <f>K129/9</f>
        <v>2411.1388888888887</v>
      </c>
      <c r="Q129" s="3">
        <f>K129/9</f>
        <v>2411.1388888888887</v>
      </c>
      <c r="R129" s="3">
        <f>K129/9</f>
        <v>2411.1388888888887</v>
      </c>
      <c r="S129" s="3">
        <f>L129+M129+N129+O129+P129+Q129+R129</f>
        <v>21700.25</v>
      </c>
    </row>
    <row r="130" spans="1:19" ht="15.75" thickBot="1" x14ac:dyDescent="0.3">
      <c r="A130" s="1" t="s">
        <v>13</v>
      </c>
      <c r="B130" s="1" t="s">
        <v>14</v>
      </c>
      <c r="C130" s="1" t="s">
        <v>157</v>
      </c>
      <c r="D130" s="11">
        <v>41886</v>
      </c>
      <c r="E130" s="7" t="s">
        <v>153</v>
      </c>
      <c r="F130" s="20">
        <v>43281</v>
      </c>
      <c r="G130" s="12" t="s">
        <v>191</v>
      </c>
      <c r="H130" s="2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thickBot="1" x14ac:dyDescent="0.3">
      <c r="A131" s="1" t="s">
        <v>49</v>
      </c>
      <c r="B131" s="7" t="s">
        <v>158</v>
      </c>
      <c r="C131" s="7" t="s">
        <v>151</v>
      </c>
      <c r="D131" s="11">
        <v>41884</v>
      </c>
      <c r="E131" s="7" t="s">
        <v>152</v>
      </c>
      <c r="F131" s="20">
        <v>43281</v>
      </c>
      <c r="G131" s="12"/>
      <c r="H131" s="7"/>
      <c r="I131" s="3">
        <v>24022.32</v>
      </c>
      <c r="J131" s="3">
        <f>I131*50/100</f>
        <v>12011.16</v>
      </c>
      <c r="K131" s="3">
        <f>I131-J131</f>
        <v>12011.16</v>
      </c>
      <c r="L131" s="3">
        <f>K131/9*3</f>
        <v>4003.72</v>
      </c>
      <c r="M131" s="3">
        <f>K131/9</f>
        <v>1334.5733333333333</v>
      </c>
      <c r="N131" s="3">
        <f>K131/9</f>
        <v>1334.5733333333333</v>
      </c>
      <c r="O131" s="3">
        <f>K131/9</f>
        <v>1334.5733333333333</v>
      </c>
      <c r="P131" s="3">
        <f>K131/9</f>
        <v>1334.5733333333333</v>
      </c>
      <c r="Q131" s="3">
        <f>K131/9</f>
        <v>1334.5733333333333</v>
      </c>
      <c r="R131" s="3">
        <f>K131/9</f>
        <v>1334.5733333333333</v>
      </c>
      <c r="S131" s="3">
        <f>L131+M131+N131+O131+P131+Q131+R131</f>
        <v>12011.160000000002</v>
      </c>
    </row>
    <row r="132" spans="1:19" ht="15.75" thickBot="1" x14ac:dyDescent="0.3">
      <c r="A132" s="1" t="s">
        <v>68</v>
      </c>
      <c r="B132" s="7" t="s">
        <v>158</v>
      </c>
      <c r="C132" s="7" t="s">
        <v>159</v>
      </c>
      <c r="D132" s="11">
        <v>41883</v>
      </c>
      <c r="E132" s="7" t="s">
        <v>153</v>
      </c>
      <c r="F132" s="20">
        <v>43281</v>
      </c>
      <c r="G132" s="12"/>
      <c r="H132" s="2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thickBot="1" x14ac:dyDescent="0.3">
      <c r="A133" s="1" t="s">
        <v>136</v>
      </c>
      <c r="B133" s="7" t="s">
        <v>158</v>
      </c>
      <c r="C133" s="7" t="s">
        <v>155</v>
      </c>
      <c r="D133" s="11">
        <v>41885</v>
      </c>
      <c r="E133" s="7" t="s">
        <v>152</v>
      </c>
      <c r="F133" s="20">
        <v>43646</v>
      </c>
      <c r="G133" s="12"/>
      <c r="H133" s="7"/>
      <c r="I133" s="3">
        <v>18736.78</v>
      </c>
      <c r="J133" s="3">
        <f>I133*50/100</f>
        <v>9368.39</v>
      </c>
      <c r="K133" s="3">
        <f>I133-J133</f>
        <v>9368.39</v>
      </c>
      <c r="L133" s="3" t="s">
        <v>165</v>
      </c>
      <c r="M133" s="3" t="s">
        <v>165</v>
      </c>
      <c r="N133" s="3" t="s">
        <v>165</v>
      </c>
      <c r="O133" s="3" t="s">
        <v>165</v>
      </c>
      <c r="P133" s="3" t="s">
        <v>165</v>
      </c>
      <c r="Q133" s="3" t="s">
        <v>165</v>
      </c>
      <c r="R133" s="3" t="s">
        <v>165</v>
      </c>
      <c r="S133" s="3" t="s">
        <v>165</v>
      </c>
    </row>
    <row r="134" spans="1:19" ht="15.75" thickBot="1" x14ac:dyDescent="0.3">
      <c r="A134" s="1" t="s">
        <v>46</v>
      </c>
      <c r="B134" s="7" t="s">
        <v>158</v>
      </c>
      <c r="C134" s="7" t="s">
        <v>160</v>
      </c>
      <c r="D134" s="11">
        <v>41156</v>
      </c>
      <c r="E134" s="7" t="s">
        <v>152</v>
      </c>
      <c r="F134" s="20">
        <v>42916</v>
      </c>
      <c r="G134" s="12" t="s">
        <v>185</v>
      </c>
      <c r="H134" s="7"/>
      <c r="I134" s="3">
        <v>22322.080000000002</v>
      </c>
      <c r="J134" s="3">
        <f>I134*50/100</f>
        <v>11161.04</v>
      </c>
      <c r="K134" s="3">
        <f>I134-J134</f>
        <v>11161.04</v>
      </c>
      <c r="L134" s="3">
        <f>K134/9*3</f>
        <v>3720.3466666666668</v>
      </c>
      <c r="M134" s="3">
        <f>K134/9</f>
        <v>1240.1155555555556</v>
      </c>
      <c r="N134" s="3">
        <f>K134/9</f>
        <v>1240.1155555555556</v>
      </c>
      <c r="O134" s="3">
        <f>K134/9</f>
        <v>1240.1155555555556</v>
      </c>
      <c r="P134" s="3">
        <f>K134/9</f>
        <v>1240.1155555555556</v>
      </c>
      <c r="Q134" s="3">
        <f>K134/9</f>
        <v>1240.1155555555556</v>
      </c>
      <c r="R134" s="3">
        <f>K134/9</f>
        <v>1240.1155555555556</v>
      </c>
      <c r="S134" s="3">
        <f>L134+M134+N134+O134+P134+Q134+R134</f>
        <v>11161.040000000003</v>
      </c>
    </row>
    <row r="135" spans="1:19" ht="15.75" thickBot="1" x14ac:dyDescent="0.3">
      <c r="A135" s="1" t="s">
        <v>48</v>
      </c>
      <c r="B135" s="7" t="s">
        <v>158</v>
      </c>
      <c r="C135" s="7" t="s">
        <v>151</v>
      </c>
      <c r="D135" s="11">
        <v>42258</v>
      </c>
      <c r="E135" s="7" t="s">
        <v>153</v>
      </c>
      <c r="F135" s="20">
        <v>43646</v>
      </c>
      <c r="G135" s="12"/>
      <c r="H135" s="2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thickBot="1" x14ac:dyDescent="0.3">
      <c r="A136" s="1" t="s">
        <v>49</v>
      </c>
      <c r="B136" s="7" t="s">
        <v>158</v>
      </c>
      <c r="C136" s="7" t="s">
        <v>151</v>
      </c>
      <c r="D136" s="11">
        <v>41884</v>
      </c>
      <c r="E136" s="7" t="s">
        <v>152</v>
      </c>
      <c r="F136" s="18"/>
      <c r="G136" s="15"/>
      <c r="H136" s="7"/>
      <c r="I136" s="7" t="s">
        <v>163</v>
      </c>
      <c r="J136" s="7" t="s">
        <v>165</v>
      </c>
      <c r="K136" s="1"/>
      <c r="L136" s="1"/>
      <c r="M136" s="1"/>
      <c r="N136" s="1"/>
      <c r="O136" s="1"/>
      <c r="P136" s="1"/>
      <c r="Q136" s="1"/>
      <c r="R136" s="1"/>
      <c r="S136" s="1"/>
    </row>
  </sheetData>
  <autoFilter ref="A1:S136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2016-12-16T06:01:59Z</cp:lastPrinted>
  <dcterms:created xsi:type="dcterms:W3CDTF">2016-12-05T07:00:04Z</dcterms:created>
  <dcterms:modified xsi:type="dcterms:W3CDTF">2017-04-20T08:46:55Z</dcterms:modified>
</cp:coreProperties>
</file>